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400" yWindow="75" windowWidth="14355" windowHeight="12795"/>
  </bookViews>
  <sheets>
    <sheet name="FY90-FY15 Degrees by Major" sheetId="4" r:id="rId1"/>
  </sheets>
  <definedNames>
    <definedName name="_xlnm.Print_Titles" localSheetId="0">'FY90-FY15 Degrees by Major'!$A:$D</definedName>
  </definedNames>
  <calcPr calcId="152511"/>
</workbook>
</file>

<file path=xl/calcChain.xml><?xml version="1.0" encoding="utf-8"?>
<calcChain xmlns="http://schemas.openxmlformats.org/spreadsheetml/2006/main">
  <c r="AC475" i="4" l="1"/>
  <c r="AB475" i="4"/>
  <c r="AA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AD466" i="4"/>
  <c r="AC466" i="4"/>
  <c r="AB466" i="4"/>
  <c r="AA466" i="4"/>
  <c r="Z466" i="4"/>
  <c r="Z490" i="4" s="1"/>
  <c r="Y466" i="4"/>
  <c r="Y490" i="4" s="1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AD425" i="4"/>
  <c r="AC425" i="4"/>
  <c r="AB425" i="4"/>
  <c r="AA425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AD369" i="4"/>
  <c r="AC369" i="4"/>
  <c r="AB369" i="4"/>
  <c r="AA369" i="4"/>
  <c r="Z369" i="4"/>
  <c r="Y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X363" i="4"/>
  <c r="X369" i="4" s="1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G369" i="4" s="1"/>
  <c r="F346" i="4"/>
  <c r="F369" i="4" s="1"/>
  <c r="E346" i="4"/>
  <c r="E369" i="4" s="1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G286" i="4"/>
  <c r="H281" i="4"/>
  <c r="H286" i="4" s="1"/>
  <c r="F281" i="4"/>
  <c r="F286" i="4" s="1"/>
  <c r="E281" i="4"/>
  <c r="E286" i="4" s="1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E253" i="4"/>
  <c r="F245" i="4"/>
  <c r="F253" i="4" s="1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AD170" i="4"/>
  <c r="AC170" i="4"/>
  <c r="AB170" i="4"/>
  <c r="AA170" i="4"/>
  <c r="X170" i="4"/>
  <c r="W170" i="4"/>
  <c r="V170" i="4"/>
  <c r="U170" i="4"/>
  <c r="T170" i="4"/>
  <c r="S170" i="4"/>
  <c r="R170" i="4"/>
  <c r="Q170" i="4"/>
  <c r="P170" i="4"/>
  <c r="O170" i="4"/>
  <c r="AD165" i="4"/>
  <c r="AC165" i="4"/>
  <c r="AB165" i="4"/>
  <c r="AA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AD142" i="4"/>
  <c r="AC142" i="4"/>
  <c r="AB142" i="4"/>
  <c r="AA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AD101" i="4"/>
  <c r="AC101" i="4"/>
  <c r="AB101" i="4"/>
  <c r="AA101" i="4"/>
  <c r="Z101" i="4"/>
  <c r="Y101" i="4"/>
  <c r="X101" i="4"/>
  <c r="W101" i="4"/>
  <c r="V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U95" i="4"/>
  <c r="U101" i="4" s="1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L320" i="4" l="1"/>
  <c r="M490" i="4"/>
  <c r="Q490" i="4"/>
  <c r="AC490" i="4"/>
  <c r="X320" i="4"/>
  <c r="AB320" i="4"/>
  <c r="Y178" i="4"/>
  <c r="E490" i="4"/>
  <c r="I490" i="4"/>
  <c r="U490" i="4"/>
  <c r="M178" i="4"/>
  <c r="AC178" i="4"/>
  <c r="I320" i="4"/>
  <c r="F490" i="4"/>
  <c r="J490" i="4"/>
  <c r="N490" i="4"/>
  <c r="R490" i="4"/>
  <c r="V490" i="4"/>
  <c r="H490" i="4"/>
  <c r="L490" i="4"/>
  <c r="P490" i="4"/>
  <c r="T490" i="4"/>
  <c r="X490" i="4"/>
  <c r="I178" i="4"/>
  <c r="Q178" i="4"/>
  <c r="M320" i="4"/>
  <c r="Q320" i="4"/>
  <c r="U320" i="4"/>
  <c r="U492" i="4" s="1"/>
  <c r="Y320" i="4"/>
  <c r="AC320" i="4"/>
  <c r="K320" i="4"/>
  <c r="O320" i="4"/>
  <c r="S320" i="4"/>
  <c r="W320" i="4"/>
  <c r="AA320" i="4"/>
  <c r="AB490" i="4"/>
  <c r="H178" i="4"/>
  <c r="L178" i="4"/>
  <c r="P178" i="4"/>
  <c r="T178" i="4"/>
  <c r="X178" i="4"/>
  <c r="AB178" i="4"/>
  <c r="P320" i="4"/>
  <c r="T320" i="4"/>
  <c r="T492" i="4" s="1"/>
  <c r="G490" i="4"/>
  <c r="K490" i="4"/>
  <c r="O490" i="4"/>
  <c r="S490" i="4"/>
  <c r="W490" i="4"/>
  <c r="AA490" i="4"/>
  <c r="E178" i="4"/>
  <c r="H320" i="4"/>
  <c r="G320" i="4"/>
  <c r="E320" i="4"/>
  <c r="F178" i="4"/>
  <c r="N178" i="4"/>
  <c r="V178" i="4"/>
  <c r="AD178" i="4"/>
  <c r="Q492" i="4"/>
  <c r="K178" i="4"/>
  <c r="O178" i="4"/>
  <c r="AA178" i="4"/>
  <c r="F320" i="4"/>
  <c r="J320" i="4"/>
  <c r="N320" i="4"/>
  <c r="R320" i="4"/>
  <c r="V320" i="4"/>
  <c r="V492" i="4" s="1"/>
  <c r="Z320" i="4"/>
  <c r="AD320" i="4"/>
  <c r="J178" i="4"/>
  <c r="R178" i="4"/>
  <c r="Z178" i="4"/>
  <c r="U178" i="4"/>
  <c r="G178" i="4"/>
  <c r="S178" i="4"/>
  <c r="W178" i="4"/>
  <c r="AB492" i="4" l="1"/>
  <c r="X492" i="4"/>
  <c r="M492" i="4"/>
  <c r="Y492" i="4"/>
  <c r="R492" i="4"/>
  <c r="AA492" i="4"/>
  <c r="W492" i="4"/>
  <c r="O492" i="4"/>
  <c r="J492" i="4"/>
  <c r="Z492" i="4"/>
  <c r="AC492" i="4"/>
  <c r="S492" i="4"/>
  <c r="I492" i="4"/>
  <c r="AD492" i="4"/>
  <c r="P492" i="4"/>
  <c r="K492" i="4"/>
  <c r="N492" i="4"/>
  <c r="H492" i="4"/>
  <c r="L492" i="4"/>
  <c r="E492" i="4"/>
  <c r="F492" i="4"/>
  <c r="G492" i="4"/>
</calcChain>
</file>

<file path=xl/sharedStrings.xml><?xml version="1.0" encoding="utf-8"?>
<sst xmlns="http://schemas.openxmlformats.org/spreadsheetml/2006/main" count="446" uniqueCount="251">
  <si>
    <t>Degrees Conferred by College, Level, Department and Major</t>
  </si>
  <si>
    <t>Baccalaureate</t>
  </si>
  <si>
    <t>College/Department/Major</t>
  </si>
  <si>
    <t>Applied Science and Technology</t>
  </si>
  <si>
    <t>Agriculture</t>
  </si>
  <si>
    <t>B.S. in Agribusiness</t>
  </si>
  <si>
    <t>B.S. in Agriculture</t>
  </si>
  <si>
    <t>School of Information Technology</t>
  </si>
  <si>
    <t>B.S. in Computer Science</t>
  </si>
  <si>
    <t>B.S. in Network and Telecommunications Management</t>
  </si>
  <si>
    <t>B.S. in Information Systems</t>
  </si>
  <si>
    <t>Criminal Justice Sciences</t>
  </si>
  <si>
    <t>B.A. and B.S. in Criminal Justice Sciences</t>
  </si>
  <si>
    <t>School of Kinesiology and Recreation</t>
  </si>
  <si>
    <t>B.A.,  B.S.  and B.S.Ed. in Physical Education</t>
  </si>
  <si>
    <t>B.S. in Recreation and Park Administration</t>
  </si>
  <si>
    <t>B.S. in Athletic Training</t>
  </si>
  <si>
    <t xml:space="preserve">B.S. in Exercise Science         </t>
  </si>
  <si>
    <t>Health Sciences</t>
  </si>
  <si>
    <t>B.S. in Environmental Health</t>
  </si>
  <si>
    <t>B.A.,  B.S.,  and B.S.Ed. in Health Education</t>
  </si>
  <si>
    <t>B.S. in Health Information Management</t>
  </si>
  <si>
    <t>B.S. in Medical Laboratory Science</t>
  </si>
  <si>
    <t>B.S. in Safety</t>
  </si>
  <si>
    <t>Family and Consumer Sciences</t>
  </si>
  <si>
    <t>B.A. and B.S. in Family and Consumer Sciences</t>
  </si>
  <si>
    <t>Technology</t>
  </si>
  <si>
    <t>B.S. in Industrial Technology</t>
  </si>
  <si>
    <t xml:space="preserve">B.S. in Construction Management  </t>
  </si>
  <si>
    <t>B.S. in Graphic Communication</t>
  </si>
  <si>
    <t xml:space="preserve">B.S. in Renewable Energy </t>
  </si>
  <si>
    <t>College Total</t>
  </si>
  <si>
    <t>Arts and Sciences</t>
  </si>
  <si>
    <t>School of Biological Sciences</t>
  </si>
  <si>
    <t>B.S. in Biological Sciences</t>
  </si>
  <si>
    <t>Chemistry</t>
  </si>
  <si>
    <t>School of Communication</t>
  </si>
  <si>
    <t>B.A. and B.S. in Mass Communication/Media</t>
  </si>
  <si>
    <t>B.A. and B.S. in Public Relations</t>
  </si>
  <si>
    <t>B.A. and B.S. in Communication Studies</t>
  </si>
  <si>
    <t>B.A. and B.S. in Journalism</t>
  </si>
  <si>
    <t>Economics</t>
  </si>
  <si>
    <t>B.A. and B.S. in Economics</t>
  </si>
  <si>
    <t>English</t>
  </si>
  <si>
    <t>Languages, Literatures, and Cultures</t>
  </si>
  <si>
    <t>B.A. in French</t>
  </si>
  <si>
    <t>B.A. in German</t>
  </si>
  <si>
    <t>B.A. in Spanish</t>
  </si>
  <si>
    <t>B.A/M.A. in Languages, Literatures, and Cultures</t>
  </si>
  <si>
    <t>Geography-Geology</t>
  </si>
  <si>
    <t>B.A. and B.S. in Geography</t>
  </si>
  <si>
    <t>B.S. in Geology</t>
  </si>
  <si>
    <t>History</t>
  </si>
  <si>
    <t>B.A. and B.S. in History</t>
  </si>
  <si>
    <t>Mathematics</t>
  </si>
  <si>
    <t>B.A. and B.S. in Mathematics</t>
  </si>
  <si>
    <t>Philosophy</t>
  </si>
  <si>
    <t>Physics</t>
  </si>
  <si>
    <t>B.S. in Physics</t>
  </si>
  <si>
    <t>Politics and Government</t>
  </si>
  <si>
    <t>B.A. and B.S. in Political Science</t>
  </si>
  <si>
    <t>Psychology</t>
  </si>
  <si>
    <t>B.A. and B.S. in Psychology</t>
  </si>
  <si>
    <t>School of Social Work</t>
  </si>
  <si>
    <t>Bachelor of Social Work</t>
  </si>
  <si>
    <t>B.A. and B.S. in Anthropology</t>
  </si>
  <si>
    <t>B.A. and B.S. in Sociology</t>
  </si>
  <si>
    <t>School of Communication Sciences and Disorders</t>
  </si>
  <si>
    <t>B.S. in Speech Pathology and Audiology</t>
  </si>
  <si>
    <t>Business</t>
  </si>
  <si>
    <t>Accounting</t>
  </si>
  <si>
    <t>B.S. in Accountancy</t>
  </si>
  <si>
    <t>B.S. in Business Information Systems</t>
  </si>
  <si>
    <t>B.S.Master of Professional Accountancy</t>
  </si>
  <si>
    <t>Finance, Insurance and Law</t>
  </si>
  <si>
    <t>B.S. in Finance</t>
  </si>
  <si>
    <t>B.S. in Insurance</t>
  </si>
  <si>
    <t>Management &amp; Quantitative Methods</t>
  </si>
  <si>
    <t>B.S. in Business Administration</t>
  </si>
  <si>
    <t>B.A. and B.S. in International Business</t>
  </si>
  <si>
    <t>B.S. in Management</t>
  </si>
  <si>
    <t>Marketing</t>
  </si>
  <si>
    <t>B.A.,  B.S., and B.S.Ed. in Business Teacher Education</t>
  </si>
  <si>
    <t>B.S. in Marketing</t>
  </si>
  <si>
    <t>Education</t>
  </si>
  <si>
    <t>Teaching and Learning</t>
  </si>
  <si>
    <t>B.S.  and B.S.Ed. in Early Childhood Education</t>
  </si>
  <si>
    <t>B.S.  and B.S.Ed. in Elementary Education</t>
  </si>
  <si>
    <t>Special Education</t>
  </si>
  <si>
    <t>B.S.  and B.S.Ed. in Special Education</t>
  </si>
  <si>
    <t>Fine Arts</t>
  </si>
  <si>
    <t>Arts Technology</t>
  </si>
  <si>
    <t>B.A. and B.S. in Arts Technology</t>
  </si>
  <si>
    <t>School of Art</t>
  </si>
  <si>
    <t>B.A. and B.S. in Art</t>
  </si>
  <si>
    <t>B.F.A. in Art</t>
  </si>
  <si>
    <t>School of Music</t>
  </si>
  <si>
    <t>B.M. in Performance</t>
  </si>
  <si>
    <t>Bachelor of Music Education</t>
  </si>
  <si>
    <t>B.A.  and B.S. in Music (Liberal Arts)</t>
  </si>
  <si>
    <t>School of Theatre</t>
  </si>
  <si>
    <t>B.A. and B.S. in Theatre</t>
  </si>
  <si>
    <t>Mennonite College of Nursing</t>
  </si>
  <si>
    <t>Nursing</t>
  </si>
  <si>
    <t>B.S. in Nursing</t>
  </si>
  <si>
    <t>Other</t>
  </si>
  <si>
    <t>Other Total</t>
  </si>
  <si>
    <t>Total</t>
  </si>
  <si>
    <t>Master's</t>
  </si>
  <si>
    <t>M.S. in Agriculture</t>
  </si>
  <si>
    <t>M.A. and M.S. in Criminal Justice Sciences</t>
  </si>
  <si>
    <t>M.A. and M.S. in Family and Consumer Sciences</t>
  </si>
  <si>
    <t>M.S. in Technology</t>
  </si>
  <si>
    <t>M.S. in Biological Sciences</t>
  </si>
  <si>
    <t>M.S. in Chemistry</t>
  </si>
  <si>
    <t>Master of Chemistry Education</t>
  </si>
  <si>
    <t>M.A. and M.S. in Communication</t>
  </si>
  <si>
    <t>M.A. and M.S. in Applied Economics</t>
  </si>
  <si>
    <t>M.A. and M.S. in English</t>
  </si>
  <si>
    <t>M.A. and M.S. in Writing</t>
  </si>
  <si>
    <t>M.S. in Hydrogeology</t>
  </si>
  <si>
    <t>M.A. and M.S. in History</t>
  </si>
  <si>
    <t>M.A. and M.S. in Mathematics</t>
  </si>
  <si>
    <t>M.A. and M.S. in Political Science</t>
  </si>
  <si>
    <t>M.A. and M.S. in Psychology</t>
  </si>
  <si>
    <t>Master of Social Work</t>
  </si>
  <si>
    <t>M.A. and M.S. in Sociology</t>
  </si>
  <si>
    <t>Communication Sciences and Disorders</t>
  </si>
  <si>
    <t>M.A. and M.S. in Speech Pathology and Audiology</t>
  </si>
  <si>
    <t>M.S. in Accountancy</t>
  </si>
  <si>
    <t>Dean of Business</t>
  </si>
  <si>
    <t>Master of Business Administration</t>
  </si>
  <si>
    <t>M.S.  and M.S.Ed. in Teaching and Learning</t>
  </si>
  <si>
    <t>M.S.Ed. in Reading</t>
  </si>
  <si>
    <t>Educational Administration and Foundations</t>
  </si>
  <si>
    <t>M.S. and M.S.Ed. in Educational Administration</t>
  </si>
  <si>
    <t>M.S. in College Student Personnel</t>
  </si>
  <si>
    <t>M.S. and M.S.Ed. in Special Education</t>
  </si>
  <si>
    <t>M.S. in Arts Technology</t>
  </si>
  <si>
    <t>M.A. and M.S. in Art</t>
  </si>
  <si>
    <t>MFA in Art</t>
  </si>
  <si>
    <t>Master of Music</t>
  </si>
  <si>
    <t>Master of Music Education</t>
  </si>
  <si>
    <t>M.A. and M.S. in Theatre</t>
  </si>
  <si>
    <t>M.F.A. in Theatre</t>
  </si>
  <si>
    <t>M.S. in Nursing</t>
  </si>
  <si>
    <t>School Librarianship (PBC)</t>
  </si>
  <si>
    <t>Master's Total</t>
  </si>
  <si>
    <t>Doctoral</t>
  </si>
  <si>
    <t>Ph.D. in Biological Sciences</t>
  </si>
  <si>
    <t>Ph.D. in English Studies</t>
  </si>
  <si>
    <t>Ph.D. in Mathematics Education</t>
  </si>
  <si>
    <t>Ph.D. in School Psychology</t>
  </si>
  <si>
    <t xml:space="preserve">Doctor of Audiology  </t>
  </si>
  <si>
    <t>Director of Special Education</t>
  </si>
  <si>
    <t>Specialist in School Psychology</t>
  </si>
  <si>
    <t>Educational Administration/General Administration</t>
  </si>
  <si>
    <t>Educational Administration/Superintendent Endorsement</t>
  </si>
  <si>
    <t>Ed.D. in Teaching and Learning</t>
  </si>
  <si>
    <t>Ed.D. and Ph.D. in Educational Administration</t>
  </si>
  <si>
    <t>Ed.D. in Special Education</t>
  </si>
  <si>
    <t>Ph.D. in Nursing</t>
  </si>
  <si>
    <t>Doctoral Total</t>
  </si>
  <si>
    <t>Applied Science &amp; Technology</t>
  </si>
  <si>
    <t>Technology/Project Management</t>
  </si>
  <si>
    <t>Technology/Training and Development</t>
  </si>
  <si>
    <t>Internet Application Development</t>
  </si>
  <si>
    <t>Systems Analyst</t>
  </si>
  <si>
    <t>Network and Telecommunications Mangement</t>
  </si>
  <si>
    <t>Dean of Arts and Sciences</t>
  </si>
  <si>
    <t>Sociology &amp; Anthropology</t>
  </si>
  <si>
    <t>Social Aspects of Aging</t>
  </si>
  <si>
    <t>Teaching English to Speakers of Other Languages</t>
  </si>
  <si>
    <t>Biology Geographic Information Science</t>
  </si>
  <si>
    <t>Learning Behavior Specialist 2 Intertervention Specialist</t>
  </si>
  <si>
    <t>Learning Behavior Specialist 2 Curriculum Adaptation</t>
  </si>
  <si>
    <t>Learning Behavior Specialist 2 Technology Specialist</t>
  </si>
  <si>
    <t>Learning Behavior Specialist 2 Transition Specialist</t>
  </si>
  <si>
    <t>Arts and Sciences (cont.)</t>
  </si>
  <si>
    <t>Deaf and Hard of Hearing/Oral Specialist</t>
  </si>
  <si>
    <t>1990</t>
  </si>
  <si>
    <t>1991</t>
  </si>
  <si>
    <t>1992</t>
  </si>
  <si>
    <t>B.A. and B.S. in Dance</t>
  </si>
  <si>
    <t>B.S. in Technology &amp; Engineering Education</t>
  </si>
  <si>
    <t>Biochem/Molecular Biology</t>
  </si>
  <si>
    <t>B.S. in Biochem/Molecular Biology</t>
  </si>
  <si>
    <t>B.A. and B.S. in Chemistry</t>
  </si>
  <si>
    <t>36&amp;79</t>
  </si>
  <si>
    <t>B.A. and B.S. in Library Science</t>
  </si>
  <si>
    <t>B.A. and B.S. in English</t>
  </si>
  <si>
    <t>B.A. in Russian Studies</t>
  </si>
  <si>
    <t>B.A. and B.S. in Social Sciences</t>
  </si>
  <si>
    <t>B.A. and B.S. in Philosophy</t>
  </si>
  <si>
    <t>B.S. in Administrative Systems &amp; Office Technology</t>
  </si>
  <si>
    <t>B.S.  and B.S.Ed. in Jr. High/Middle School Education</t>
  </si>
  <si>
    <t>B.A. and B.S. in General Studies</t>
  </si>
  <si>
    <t>University Studies</t>
  </si>
  <si>
    <t>37+137</t>
  </si>
  <si>
    <t>29+139</t>
  </si>
  <si>
    <t>M.S. in Applied Computer Science</t>
  </si>
  <si>
    <t>M.S. in Health, Physical Education and Recreation</t>
  </si>
  <si>
    <t>M.S. in Environmental Health &amp; Safety</t>
  </si>
  <si>
    <t>M.S. in Industrial Technology</t>
  </si>
  <si>
    <t>M.S. and M.S.Ed Instructional Media</t>
  </si>
  <si>
    <t>M.A. and M.S. in Economics</t>
  </si>
  <si>
    <t>Clinical-Counseling Psychology</t>
  </si>
  <si>
    <t>M.A.,  M.S., and M.S.Ed. in School Psychology</t>
  </si>
  <si>
    <t>Communication Science and Disorders</t>
  </si>
  <si>
    <t>B.S./MPA in Accountancy</t>
  </si>
  <si>
    <t>Business Teacher Education</t>
  </si>
  <si>
    <t>M.A. and M.S. in Business Teacher Education</t>
  </si>
  <si>
    <t>Instructional Technology and Design</t>
  </si>
  <si>
    <t>Elementary Education</t>
  </si>
  <si>
    <t>M.S. and M.S.Ed. in Counselor Education</t>
  </si>
  <si>
    <t>Teaching English Writing High/Middle School (PBC)</t>
  </si>
  <si>
    <t>Alt Secondary Certificate</t>
  </si>
  <si>
    <t>Educational Administration &amp; Found.</t>
  </si>
  <si>
    <t>C.A.S. in Educational Administration</t>
  </si>
  <si>
    <t>D.A. in Economics</t>
  </si>
  <si>
    <t>D.A. in English</t>
  </si>
  <si>
    <t>D.A. in History</t>
  </si>
  <si>
    <t>D.A. in Mathematics</t>
  </si>
  <si>
    <t>Ed.D. in Art Education</t>
  </si>
  <si>
    <t>University Total</t>
  </si>
  <si>
    <t>Socialogy and Anthropology</t>
  </si>
  <si>
    <t>IBHE Approved Post Baccalaureate Certificates Total</t>
  </si>
  <si>
    <t>IBHE Approved Post Master's Graduate Certificate</t>
  </si>
  <si>
    <t>IBHE Approved Post Baccalaureate Certificates</t>
  </si>
  <si>
    <t>IBHE Approved Post Master's Graduate Certificate Total</t>
  </si>
  <si>
    <r>
      <t>Non-IBHE Approved Graduate Certificates</t>
    </r>
    <r>
      <rPr>
        <b/>
        <vertAlign val="superscript"/>
        <sz val="9"/>
        <rFont val="Times New Roman"/>
        <family val="1"/>
      </rPr>
      <t>1</t>
    </r>
  </si>
  <si>
    <t>Family Nurse Practitioner Certificate</t>
  </si>
  <si>
    <t>Information Assurance &amp; Security</t>
  </si>
  <si>
    <t xml:space="preserve">Enterprise Computing Systems </t>
  </si>
  <si>
    <t xml:space="preserve">Women's and Gender Studies </t>
  </si>
  <si>
    <r>
      <t>Hydrogeology Geographic Information Systems</t>
    </r>
    <r>
      <rPr>
        <sz val="9"/>
        <rFont val="Times New Roman"/>
        <family val="1"/>
      </rPr>
      <t xml:space="preserve">                                                                         </t>
    </r>
  </si>
  <si>
    <t>Learning Behavior Specialist 2 Multi Disablitiy Specialist</t>
  </si>
  <si>
    <t>Nurse Educator</t>
  </si>
  <si>
    <r>
      <t>Non-IBHE Approved Graduate Certificates</t>
    </r>
    <r>
      <rPr>
        <b/>
        <u/>
        <vertAlign val="superscript"/>
        <sz val="9"/>
        <rFont val="Times New Roman"/>
        <family val="1"/>
      </rPr>
      <t xml:space="preserve">1 </t>
    </r>
    <r>
      <rPr>
        <b/>
        <u/>
        <sz val="9"/>
        <rFont val="Times New Roman"/>
        <family val="1"/>
      </rPr>
      <t>Total</t>
    </r>
  </si>
  <si>
    <t>B.S. in Engineering Technology</t>
  </si>
  <si>
    <t>B.S. in Molecular and Cellular Biology</t>
  </si>
  <si>
    <t>173-90</t>
  </si>
  <si>
    <t>Master of Science in Chemistry Education</t>
  </si>
  <si>
    <t>B.A. and B.S. in Legal Studies</t>
  </si>
  <si>
    <t>M.A. in  Languages, Literatures, and Cultures</t>
  </si>
  <si>
    <t>M.A. and M.S. in Archealogy</t>
  </si>
  <si>
    <t>Educational Administration/Chief School of Business Official</t>
  </si>
  <si>
    <t>Technology/STEM Education and Leadership</t>
  </si>
  <si>
    <t>Fiscal Years 1990 through 2015</t>
  </si>
  <si>
    <t>Note:The University Degree Total does not include Non-IBHE Approved Graduate Certificates.</t>
  </si>
  <si>
    <r>
      <t>1</t>
    </r>
    <r>
      <rPr>
        <i/>
        <sz val="9"/>
        <rFont val="Times New Roman"/>
        <family val="1"/>
      </rPr>
      <t>Non-IBHE Approved Graduate Certificate - 9 to 17 hours beyond bachelor's degree. This type of program is not reviewed/approved by the IBHE.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</si>
</sst>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\ \ \ ;;\-\-\ \ \ \ "/>
    <numFmt numFmtId="165" formatCode="#,##0\ \ \ \ \ \ \ ;;\-\-\ \ \ \ \ \ \ "/>
    <numFmt numFmtId="166" formatCode="#,##0\ \ \ \ \ ;;\-\-\ \ \ \ \ "/>
  </numFmts>
  <fonts count="1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name val="Times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9"/>
      <name val="Times New Roman"/>
      <family val="1"/>
    </font>
    <font>
      <b/>
      <vertAlign val="superscript"/>
      <sz val="9"/>
      <name val="Times New Roman"/>
      <family val="1"/>
    </font>
    <font>
      <b/>
      <u/>
      <vertAlign val="superscript"/>
      <sz val="9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164" fontId="4" fillId="0" borderId="0" xfId="0" applyNumberFormat="1" applyFont="1" applyFill="1" applyBorder="1"/>
    <xf numFmtId="1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/>
    <xf numFmtId="166" fontId="1" fillId="0" borderId="0" xfId="0" applyNumberFormat="1" applyFont="1" applyFill="1" applyBorder="1"/>
    <xf numFmtId="0" fontId="3" fillId="0" borderId="0" xfId="0" applyFont="1" applyFill="1"/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Protection="1"/>
    <xf numFmtId="0" fontId="7" fillId="0" borderId="0" xfId="0" applyFont="1"/>
    <xf numFmtId="0" fontId="3" fillId="0" borderId="0" xfId="0" applyFont="1"/>
    <xf numFmtId="1" fontId="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165" fontId="1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0" fontId="2" fillId="0" borderId="0" xfId="0" applyFont="1"/>
    <xf numFmtId="165" fontId="1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164" fontId="10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Font="1" applyFill="1"/>
    <xf numFmtId="166" fontId="1" fillId="0" borderId="0" xfId="0" applyNumberFormat="1" applyFont="1" applyFill="1" applyBorder="1" applyAlignment="1">
      <alignment horizontal="centerContinuous"/>
    </xf>
    <xf numFmtId="166" fontId="5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4" fillId="0" borderId="0" xfId="0" applyFont="1"/>
    <xf numFmtId="164" fontId="8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Alignment="1"/>
    <xf numFmtId="166" fontId="5" fillId="0" borderId="1" xfId="0" applyNumberFormat="1" applyFont="1" applyFill="1" applyBorder="1" applyAlignment="1"/>
    <xf numFmtId="164" fontId="4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8"/>
  <sheetViews>
    <sheetView showGridLines="0" tabSelected="1" view="pageLayout" zoomScaleNormal="100" workbookViewId="0">
      <selection activeCell="D7" sqref="D7"/>
    </sheetView>
  </sheetViews>
  <sheetFormatPr defaultRowHeight="15" x14ac:dyDescent="0.25"/>
  <cols>
    <col min="1" max="1" width="4" customWidth="1"/>
    <col min="2" max="2" width="2.140625" customWidth="1"/>
    <col min="3" max="3" width="3" customWidth="1"/>
    <col min="4" max="4" width="43.5703125" customWidth="1"/>
    <col min="5" max="5" width="6.7109375" customWidth="1"/>
    <col min="6" max="30" width="7" bestFit="1" customWidth="1"/>
  </cols>
  <sheetData>
    <row r="1" spans="1:30" x14ac:dyDescent="0.25">
      <c r="A1" s="40" t="s">
        <v>0</v>
      </c>
      <c r="B1" s="38"/>
      <c r="C1" s="38"/>
      <c r="D1" s="38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x14ac:dyDescent="0.25">
      <c r="A2" s="41" t="s">
        <v>248</v>
      </c>
      <c r="B2" s="41"/>
      <c r="C2" s="41"/>
      <c r="D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x14ac:dyDescent="0.25">
      <c r="A3" s="14"/>
      <c r="B3" s="15"/>
      <c r="C3" s="6"/>
      <c r="D3" s="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6"/>
    </row>
    <row r="4" spans="1:30" x14ac:dyDescent="0.25">
      <c r="A4" s="17"/>
      <c r="B4" s="4" t="s">
        <v>2</v>
      </c>
      <c r="C4" s="5"/>
      <c r="D4" s="5"/>
      <c r="E4" s="42" t="s">
        <v>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1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x14ac:dyDescent="0.25">
      <c r="A5" s="17"/>
      <c r="B5" s="4" t="s">
        <v>3</v>
      </c>
      <c r="C5" s="5"/>
      <c r="D5" s="5"/>
      <c r="E5" s="3" t="s">
        <v>180</v>
      </c>
      <c r="F5" s="3" t="s">
        <v>181</v>
      </c>
      <c r="G5" s="3" t="s">
        <v>182</v>
      </c>
      <c r="H5" s="3">
        <v>1993</v>
      </c>
      <c r="I5" s="3">
        <v>1994</v>
      </c>
      <c r="J5" s="3">
        <v>1995</v>
      </c>
      <c r="K5" s="3">
        <v>1996</v>
      </c>
      <c r="L5" s="3">
        <v>1997</v>
      </c>
      <c r="M5" s="3">
        <v>1998</v>
      </c>
      <c r="N5" s="3">
        <v>1999</v>
      </c>
      <c r="O5" s="3">
        <v>2000</v>
      </c>
      <c r="P5" s="3">
        <v>2001</v>
      </c>
      <c r="Q5" s="3">
        <v>2002</v>
      </c>
      <c r="R5" s="3">
        <v>2003</v>
      </c>
      <c r="S5" s="3">
        <v>2004</v>
      </c>
      <c r="T5" s="3">
        <v>2005</v>
      </c>
      <c r="U5" s="3">
        <v>2006</v>
      </c>
      <c r="V5" s="3">
        <v>2007</v>
      </c>
      <c r="W5" s="3">
        <v>2008</v>
      </c>
      <c r="X5" s="3">
        <v>2009</v>
      </c>
      <c r="Y5" s="3">
        <v>2010</v>
      </c>
      <c r="Z5" s="3">
        <v>2011</v>
      </c>
      <c r="AA5" s="3">
        <v>2012</v>
      </c>
      <c r="AB5" s="3">
        <v>2013</v>
      </c>
      <c r="AC5" s="3">
        <v>2014</v>
      </c>
      <c r="AD5" s="3">
        <v>2015</v>
      </c>
    </row>
    <row r="6" spans="1:30" x14ac:dyDescent="0.25">
      <c r="A6" s="14">
        <v>502</v>
      </c>
      <c r="B6" s="15"/>
      <c r="C6" s="10" t="s">
        <v>4</v>
      </c>
      <c r="D6" s="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"/>
      <c r="V6" s="8"/>
      <c r="W6" s="8"/>
      <c r="X6" s="16"/>
      <c r="Y6" s="16"/>
      <c r="Z6" s="16"/>
      <c r="AA6" s="16"/>
      <c r="AB6" s="16"/>
      <c r="AC6" s="13"/>
      <c r="AD6" s="35"/>
    </row>
    <row r="7" spans="1:30" x14ac:dyDescent="0.25">
      <c r="A7" s="14">
        <v>37</v>
      </c>
      <c r="B7" s="15"/>
      <c r="C7" s="6"/>
      <c r="D7" s="6" t="s">
        <v>5</v>
      </c>
      <c r="E7" s="19">
        <v>49</v>
      </c>
      <c r="F7" s="19">
        <v>70</v>
      </c>
      <c r="G7" s="11">
        <v>43</v>
      </c>
      <c r="H7" s="11">
        <v>64</v>
      </c>
      <c r="I7" s="11">
        <v>53</v>
      </c>
      <c r="J7" s="11">
        <v>44</v>
      </c>
      <c r="K7" s="11">
        <v>56</v>
      </c>
      <c r="L7" s="11">
        <v>60</v>
      </c>
      <c r="M7" s="11">
        <v>64</v>
      </c>
      <c r="N7" s="11">
        <v>54</v>
      </c>
      <c r="O7" s="11">
        <v>63</v>
      </c>
      <c r="P7" s="11">
        <v>65</v>
      </c>
      <c r="Q7" s="11">
        <v>61</v>
      </c>
      <c r="R7" s="11">
        <v>60</v>
      </c>
      <c r="S7" s="11">
        <v>55</v>
      </c>
      <c r="T7" s="11">
        <v>42</v>
      </c>
      <c r="U7" s="11">
        <v>34</v>
      </c>
      <c r="V7" s="11">
        <v>52</v>
      </c>
      <c r="W7" s="11">
        <v>49</v>
      </c>
      <c r="X7" s="11">
        <v>39</v>
      </c>
      <c r="Y7" s="11">
        <v>28</v>
      </c>
      <c r="Z7" s="11">
        <v>14</v>
      </c>
      <c r="AA7" s="11">
        <v>6</v>
      </c>
      <c r="AB7" s="11">
        <v>2</v>
      </c>
      <c r="AC7" s="11">
        <v>54</v>
      </c>
      <c r="AD7" s="11">
        <v>1</v>
      </c>
    </row>
    <row r="8" spans="1:30" x14ac:dyDescent="0.25">
      <c r="A8" s="14">
        <v>1</v>
      </c>
      <c r="B8" s="15"/>
      <c r="C8" s="6"/>
      <c r="D8" s="6" t="s">
        <v>6</v>
      </c>
      <c r="E8" s="19">
        <v>30</v>
      </c>
      <c r="F8" s="19">
        <v>23</v>
      </c>
      <c r="G8" s="11">
        <v>33</v>
      </c>
      <c r="H8" s="11">
        <v>33</v>
      </c>
      <c r="I8" s="11">
        <v>32</v>
      </c>
      <c r="J8" s="11">
        <v>41</v>
      </c>
      <c r="K8" s="11">
        <v>29</v>
      </c>
      <c r="L8" s="11">
        <v>29</v>
      </c>
      <c r="M8" s="11">
        <v>21</v>
      </c>
      <c r="N8" s="11">
        <v>31</v>
      </c>
      <c r="O8" s="11">
        <v>30</v>
      </c>
      <c r="P8" s="11">
        <v>41</v>
      </c>
      <c r="Q8" s="11">
        <v>45</v>
      </c>
      <c r="R8" s="11">
        <v>45</v>
      </c>
      <c r="S8" s="11">
        <v>38</v>
      </c>
      <c r="T8" s="11">
        <v>28</v>
      </c>
      <c r="U8" s="11">
        <v>39</v>
      </c>
      <c r="V8" s="11">
        <v>35</v>
      </c>
      <c r="W8" s="11">
        <v>27</v>
      </c>
      <c r="X8" s="11">
        <v>46</v>
      </c>
      <c r="Y8" s="11">
        <v>54</v>
      </c>
      <c r="Z8" s="11">
        <v>83</v>
      </c>
      <c r="AA8" s="11">
        <v>96</v>
      </c>
      <c r="AB8" s="11">
        <v>111</v>
      </c>
      <c r="AC8" s="11">
        <v>84</v>
      </c>
      <c r="AD8" s="11">
        <v>142</v>
      </c>
    </row>
    <row r="9" spans="1:30" x14ac:dyDescent="0.25">
      <c r="A9" s="14">
        <v>515</v>
      </c>
      <c r="B9" s="15"/>
      <c r="C9" s="10" t="s">
        <v>7</v>
      </c>
      <c r="D9" s="6"/>
      <c r="E9" s="16"/>
      <c r="F9" s="1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3"/>
      <c r="AD9" s="13"/>
    </row>
    <row r="10" spans="1:30" x14ac:dyDescent="0.25">
      <c r="A10" s="14">
        <v>29</v>
      </c>
      <c r="B10" s="15"/>
      <c r="C10" s="6"/>
      <c r="D10" s="6" t="s">
        <v>8</v>
      </c>
      <c r="E10" s="19">
        <v>98</v>
      </c>
      <c r="F10" s="19">
        <v>98</v>
      </c>
      <c r="G10" s="11">
        <v>109</v>
      </c>
      <c r="H10" s="11">
        <v>110</v>
      </c>
      <c r="I10" s="11">
        <v>113</v>
      </c>
      <c r="J10" s="11">
        <v>89</v>
      </c>
      <c r="K10" s="11">
        <v>111</v>
      </c>
      <c r="L10" s="11">
        <v>89</v>
      </c>
      <c r="M10" s="11">
        <v>103</v>
      </c>
      <c r="N10" s="11">
        <v>91</v>
      </c>
      <c r="O10" s="11">
        <v>124</v>
      </c>
      <c r="P10" s="11">
        <v>142</v>
      </c>
      <c r="Q10" s="11">
        <v>118</v>
      </c>
      <c r="R10" s="11">
        <v>77</v>
      </c>
      <c r="S10" s="11">
        <v>62</v>
      </c>
      <c r="T10" s="11">
        <v>48</v>
      </c>
      <c r="U10" s="11">
        <v>31</v>
      </c>
      <c r="V10" s="11">
        <v>32</v>
      </c>
      <c r="W10" s="11">
        <v>24</v>
      </c>
      <c r="X10" s="11">
        <v>20</v>
      </c>
      <c r="Y10" s="11">
        <v>19</v>
      </c>
      <c r="Z10" s="11">
        <v>23</v>
      </c>
      <c r="AA10" s="11">
        <v>22</v>
      </c>
      <c r="AB10" s="11">
        <v>19</v>
      </c>
      <c r="AC10" s="11">
        <v>34</v>
      </c>
      <c r="AD10" s="11">
        <v>30</v>
      </c>
    </row>
    <row r="11" spans="1:30" x14ac:dyDescent="0.25">
      <c r="A11" s="14">
        <v>105</v>
      </c>
      <c r="B11" s="15"/>
      <c r="C11" s="6"/>
      <c r="D11" s="6" t="s">
        <v>9</v>
      </c>
      <c r="E11" s="6">
        <v>0</v>
      </c>
      <c r="F11" s="6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7</v>
      </c>
      <c r="N11" s="11">
        <v>18</v>
      </c>
      <c r="O11" s="11">
        <v>24</v>
      </c>
      <c r="P11" s="11">
        <v>35</v>
      </c>
      <c r="Q11" s="11">
        <v>62</v>
      </c>
      <c r="R11" s="11">
        <v>57</v>
      </c>
      <c r="S11" s="11">
        <v>48</v>
      </c>
      <c r="T11" s="11">
        <v>52</v>
      </c>
      <c r="U11" s="11">
        <v>43</v>
      </c>
      <c r="V11" s="11">
        <v>18</v>
      </c>
      <c r="W11" s="11">
        <v>25</v>
      </c>
      <c r="X11" s="11">
        <v>24</v>
      </c>
      <c r="Y11" s="11">
        <v>21</v>
      </c>
      <c r="Z11" s="11">
        <v>19</v>
      </c>
      <c r="AA11" s="11">
        <v>15</v>
      </c>
      <c r="AB11" s="11">
        <v>20</v>
      </c>
      <c r="AC11" s="11">
        <v>19</v>
      </c>
      <c r="AD11" s="11">
        <v>23</v>
      </c>
    </row>
    <row r="12" spans="1:30" x14ac:dyDescent="0.25">
      <c r="A12" s="14">
        <v>129</v>
      </c>
      <c r="B12" s="15"/>
      <c r="C12" s="6"/>
      <c r="D12" s="6" t="s">
        <v>10</v>
      </c>
      <c r="E12" s="6">
        <v>0</v>
      </c>
      <c r="F12" s="6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10</v>
      </c>
      <c r="R12" s="11">
        <v>18</v>
      </c>
      <c r="S12" s="11">
        <v>35</v>
      </c>
      <c r="T12" s="11">
        <v>64</v>
      </c>
      <c r="U12" s="11">
        <v>65</v>
      </c>
      <c r="V12" s="11">
        <v>53</v>
      </c>
      <c r="W12" s="11">
        <v>49</v>
      </c>
      <c r="X12" s="11">
        <v>38</v>
      </c>
      <c r="Y12" s="11">
        <v>50</v>
      </c>
      <c r="Z12" s="11">
        <v>52</v>
      </c>
      <c r="AA12" s="11">
        <v>56</v>
      </c>
      <c r="AB12" s="11">
        <v>54</v>
      </c>
      <c r="AC12" s="11">
        <v>65</v>
      </c>
      <c r="AD12" s="11">
        <v>65</v>
      </c>
    </row>
    <row r="13" spans="1:30" x14ac:dyDescent="0.25">
      <c r="A13" s="14">
        <v>525</v>
      </c>
      <c r="B13" s="15"/>
      <c r="C13" s="10" t="s">
        <v>11</v>
      </c>
      <c r="D13" s="6"/>
      <c r="E13" s="16"/>
      <c r="F13" s="1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3"/>
      <c r="AD13" s="13"/>
    </row>
    <row r="14" spans="1:30" x14ac:dyDescent="0.25">
      <c r="A14" s="14">
        <v>87</v>
      </c>
      <c r="B14" s="15"/>
      <c r="C14" s="6"/>
      <c r="D14" s="6" t="s">
        <v>12</v>
      </c>
      <c r="E14" s="19">
        <v>125</v>
      </c>
      <c r="F14" s="19">
        <v>145</v>
      </c>
      <c r="G14" s="11">
        <v>141</v>
      </c>
      <c r="H14" s="11">
        <v>140</v>
      </c>
      <c r="I14" s="11">
        <v>150</v>
      </c>
      <c r="J14" s="11">
        <v>189</v>
      </c>
      <c r="K14" s="11">
        <v>175</v>
      </c>
      <c r="L14" s="11">
        <v>182</v>
      </c>
      <c r="M14" s="11">
        <v>172</v>
      </c>
      <c r="N14" s="11">
        <v>177</v>
      </c>
      <c r="O14" s="11">
        <v>181</v>
      </c>
      <c r="P14" s="11">
        <v>171</v>
      </c>
      <c r="Q14" s="11">
        <v>153</v>
      </c>
      <c r="R14" s="11">
        <v>176</v>
      </c>
      <c r="S14" s="11">
        <v>162</v>
      </c>
      <c r="T14" s="11">
        <v>135</v>
      </c>
      <c r="U14" s="11">
        <v>164</v>
      </c>
      <c r="V14" s="11">
        <v>174</v>
      </c>
      <c r="W14" s="11">
        <v>161</v>
      </c>
      <c r="X14" s="11">
        <v>145</v>
      </c>
      <c r="Y14" s="11">
        <v>164</v>
      </c>
      <c r="Z14" s="11">
        <v>160</v>
      </c>
      <c r="AA14" s="11">
        <v>159</v>
      </c>
      <c r="AB14" s="11">
        <v>174</v>
      </c>
      <c r="AC14" s="11">
        <v>155</v>
      </c>
      <c r="AD14" s="11">
        <v>149</v>
      </c>
    </row>
    <row r="15" spans="1:30" x14ac:dyDescent="0.25">
      <c r="A15" s="14">
        <v>512</v>
      </c>
      <c r="B15" s="15"/>
      <c r="C15" s="10" t="s">
        <v>13</v>
      </c>
      <c r="D15" s="6"/>
      <c r="E15" s="16"/>
      <c r="F15" s="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3"/>
      <c r="Z15" s="13"/>
      <c r="AA15" s="7"/>
      <c r="AB15" s="7"/>
      <c r="AC15" s="13"/>
      <c r="AD15" s="13"/>
    </row>
    <row r="16" spans="1:30" x14ac:dyDescent="0.25">
      <c r="A16" s="14"/>
      <c r="B16" s="15"/>
      <c r="C16" s="6"/>
      <c r="D16" s="6" t="s">
        <v>183</v>
      </c>
      <c r="E16" s="19">
        <v>6</v>
      </c>
      <c r="F16" s="19">
        <v>5</v>
      </c>
      <c r="G16" s="11">
        <v>4</v>
      </c>
      <c r="H16" s="11">
        <v>6</v>
      </c>
      <c r="I16" s="11">
        <v>6</v>
      </c>
      <c r="J16" s="11">
        <v>2</v>
      </c>
      <c r="K16" s="11">
        <v>3</v>
      </c>
      <c r="L16" s="11">
        <v>2</v>
      </c>
      <c r="M16" s="11">
        <v>2</v>
      </c>
      <c r="N16" s="11">
        <v>2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11">
        <v>0</v>
      </c>
      <c r="AD16" s="11">
        <v>0</v>
      </c>
    </row>
    <row r="17" spans="1:30" x14ac:dyDescent="0.25">
      <c r="A17" s="14">
        <v>74</v>
      </c>
      <c r="B17" s="15"/>
      <c r="C17" s="6"/>
      <c r="D17" s="6" t="s">
        <v>14</v>
      </c>
      <c r="E17" s="19">
        <v>86</v>
      </c>
      <c r="F17" s="19">
        <v>81</v>
      </c>
      <c r="G17" s="11">
        <v>101</v>
      </c>
      <c r="H17" s="11">
        <v>100</v>
      </c>
      <c r="I17" s="11">
        <v>89</v>
      </c>
      <c r="J17" s="11">
        <v>111</v>
      </c>
      <c r="K17" s="11">
        <v>84</v>
      </c>
      <c r="L17" s="11">
        <v>92</v>
      </c>
      <c r="M17" s="11">
        <v>94</v>
      </c>
      <c r="N17" s="11">
        <v>101</v>
      </c>
      <c r="O17" s="11">
        <v>129</v>
      </c>
      <c r="P17" s="11">
        <v>128</v>
      </c>
      <c r="Q17" s="11">
        <v>109</v>
      </c>
      <c r="R17" s="11">
        <v>128</v>
      </c>
      <c r="S17" s="11">
        <v>122</v>
      </c>
      <c r="T17" s="11">
        <v>112</v>
      </c>
      <c r="U17" s="11">
        <v>105</v>
      </c>
      <c r="V17" s="11">
        <v>75</v>
      </c>
      <c r="W17" s="11">
        <v>73</v>
      </c>
      <c r="X17" s="11">
        <v>77</v>
      </c>
      <c r="Y17" s="11">
        <v>48</v>
      </c>
      <c r="Z17" s="11">
        <v>49</v>
      </c>
      <c r="AA17" s="11">
        <v>72</v>
      </c>
      <c r="AB17" s="11">
        <v>77</v>
      </c>
      <c r="AC17" s="11">
        <v>65</v>
      </c>
      <c r="AD17" s="11">
        <v>56</v>
      </c>
    </row>
    <row r="18" spans="1:30" x14ac:dyDescent="0.25">
      <c r="A18" s="14">
        <v>85</v>
      </c>
      <c r="B18" s="15"/>
      <c r="C18" s="6"/>
      <c r="D18" s="6" t="s">
        <v>15</v>
      </c>
      <c r="E18" s="19">
        <v>57</v>
      </c>
      <c r="F18" s="19">
        <v>61</v>
      </c>
      <c r="G18" s="11">
        <v>71</v>
      </c>
      <c r="H18" s="11">
        <v>83</v>
      </c>
      <c r="I18" s="11">
        <v>62</v>
      </c>
      <c r="J18" s="11">
        <v>88</v>
      </c>
      <c r="K18" s="11">
        <v>59</v>
      </c>
      <c r="L18" s="11">
        <v>70</v>
      </c>
      <c r="M18" s="11">
        <v>65</v>
      </c>
      <c r="N18" s="11">
        <v>66</v>
      </c>
      <c r="O18" s="11">
        <v>59</v>
      </c>
      <c r="P18" s="11">
        <v>65</v>
      </c>
      <c r="Q18" s="11">
        <v>70</v>
      </c>
      <c r="R18" s="11">
        <v>52</v>
      </c>
      <c r="S18" s="11">
        <v>75</v>
      </c>
      <c r="T18" s="11">
        <v>62</v>
      </c>
      <c r="U18" s="11">
        <v>75</v>
      </c>
      <c r="V18" s="11">
        <v>102</v>
      </c>
      <c r="W18" s="11">
        <v>85</v>
      </c>
      <c r="X18" s="11">
        <v>90</v>
      </c>
      <c r="Y18" s="11">
        <v>78</v>
      </c>
      <c r="Z18" s="11">
        <v>101</v>
      </c>
      <c r="AA18" s="11">
        <v>90</v>
      </c>
      <c r="AB18" s="11">
        <v>91</v>
      </c>
      <c r="AC18" s="11">
        <v>94</v>
      </c>
      <c r="AD18" s="11">
        <v>103</v>
      </c>
    </row>
    <row r="19" spans="1:30" x14ac:dyDescent="0.25">
      <c r="A19" s="14">
        <v>174</v>
      </c>
      <c r="B19" s="15"/>
      <c r="C19" s="6"/>
      <c r="D19" s="6" t="s">
        <v>16</v>
      </c>
      <c r="E19" s="19">
        <v>0</v>
      </c>
      <c r="F19" s="19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13</v>
      </c>
      <c r="U19" s="11">
        <v>12</v>
      </c>
      <c r="V19" s="11">
        <v>24</v>
      </c>
      <c r="W19" s="11">
        <v>32</v>
      </c>
      <c r="X19" s="11">
        <v>21</v>
      </c>
      <c r="Y19" s="11">
        <v>22</v>
      </c>
      <c r="Z19" s="11">
        <v>23</v>
      </c>
      <c r="AA19" s="11">
        <v>24</v>
      </c>
      <c r="AB19" s="11">
        <v>18</v>
      </c>
      <c r="AC19" s="11">
        <v>27</v>
      </c>
      <c r="AD19" s="11">
        <v>23</v>
      </c>
    </row>
    <row r="20" spans="1:30" x14ac:dyDescent="0.25">
      <c r="A20" s="14"/>
      <c r="B20" s="15"/>
      <c r="C20" s="6"/>
      <c r="D20" s="6" t="s">
        <v>17</v>
      </c>
      <c r="E20" s="19">
        <v>0</v>
      </c>
      <c r="F20" s="19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6</v>
      </c>
      <c r="V20" s="11">
        <v>36</v>
      </c>
      <c r="W20" s="11">
        <v>47</v>
      </c>
      <c r="X20" s="11">
        <v>48</v>
      </c>
      <c r="Y20" s="11">
        <v>56</v>
      </c>
      <c r="Z20" s="11">
        <v>59</v>
      </c>
      <c r="AA20" s="11">
        <v>48</v>
      </c>
      <c r="AB20" s="11">
        <v>68</v>
      </c>
      <c r="AC20" s="11">
        <v>68</v>
      </c>
      <c r="AD20" s="11">
        <v>67</v>
      </c>
    </row>
    <row r="21" spans="1:30" x14ac:dyDescent="0.25">
      <c r="A21" s="14">
        <v>522</v>
      </c>
      <c r="B21" s="9"/>
      <c r="C21" s="10" t="s">
        <v>18</v>
      </c>
      <c r="D21" s="5"/>
      <c r="E21" s="16"/>
      <c r="F21" s="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3"/>
      <c r="AD21" s="13"/>
    </row>
    <row r="22" spans="1:30" x14ac:dyDescent="0.25">
      <c r="A22" s="14">
        <v>81</v>
      </c>
      <c r="B22" s="15"/>
      <c r="C22" s="6"/>
      <c r="D22" s="6" t="s">
        <v>19</v>
      </c>
      <c r="E22" s="19">
        <v>29</v>
      </c>
      <c r="F22" s="19">
        <v>16</v>
      </c>
      <c r="G22" s="11">
        <v>27</v>
      </c>
      <c r="H22" s="11">
        <v>34</v>
      </c>
      <c r="I22" s="11">
        <v>78</v>
      </c>
      <c r="J22" s="11">
        <v>76</v>
      </c>
      <c r="K22" s="11">
        <v>53</v>
      </c>
      <c r="L22" s="11">
        <v>60</v>
      </c>
      <c r="M22" s="11">
        <v>30</v>
      </c>
      <c r="N22" s="11">
        <v>35</v>
      </c>
      <c r="O22" s="11">
        <v>22</v>
      </c>
      <c r="P22" s="11">
        <v>22</v>
      </c>
      <c r="Q22" s="11">
        <v>21</v>
      </c>
      <c r="R22" s="11">
        <v>20</v>
      </c>
      <c r="S22" s="11">
        <v>19</v>
      </c>
      <c r="T22" s="11">
        <v>17</v>
      </c>
      <c r="U22" s="11">
        <v>9</v>
      </c>
      <c r="V22" s="11">
        <v>17</v>
      </c>
      <c r="W22" s="11">
        <v>15</v>
      </c>
      <c r="X22" s="11">
        <v>21</v>
      </c>
      <c r="Y22" s="11">
        <v>21</v>
      </c>
      <c r="Z22" s="11">
        <v>21</v>
      </c>
      <c r="AA22" s="11">
        <v>33</v>
      </c>
      <c r="AB22" s="11">
        <v>33</v>
      </c>
      <c r="AC22" s="11">
        <v>28</v>
      </c>
      <c r="AD22" s="11">
        <v>30</v>
      </c>
    </row>
    <row r="23" spans="1:30" x14ac:dyDescent="0.25">
      <c r="A23" s="14">
        <v>35</v>
      </c>
      <c r="B23" s="15"/>
      <c r="C23" s="6"/>
      <c r="D23" s="6" t="s">
        <v>20</v>
      </c>
      <c r="E23" s="19">
        <v>29</v>
      </c>
      <c r="F23" s="19">
        <v>17</v>
      </c>
      <c r="G23" s="11">
        <v>21</v>
      </c>
      <c r="H23" s="11">
        <v>26</v>
      </c>
      <c r="I23" s="11">
        <v>25</v>
      </c>
      <c r="J23" s="11">
        <v>17</v>
      </c>
      <c r="K23" s="11">
        <v>24</v>
      </c>
      <c r="L23" s="11">
        <v>26</v>
      </c>
      <c r="M23" s="11">
        <v>26</v>
      </c>
      <c r="N23" s="11">
        <v>20</v>
      </c>
      <c r="O23" s="11">
        <v>38</v>
      </c>
      <c r="P23" s="11">
        <v>34</v>
      </c>
      <c r="Q23" s="11">
        <v>26</v>
      </c>
      <c r="R23" s="11">
        <v>36</v>
      </c>
      <c r="S23" s="11">
        <v>27</v>
      </c>
      <c r="T23" s="11">
        <v>41</v>
      </c>
      <c r="U23" s="11">
        <v>39</v>
      </c>
      <c r="V23" s="11">
        <v>41</v>
      </c>
      <c r="W23" s="11">
        <v>40</v>
      </c>
      <c r="X23" s="11">
        <v>38</v>
      </c>
      <c r="Y23" s="11">
        <v>38</v>
      </c>
      <c r="Z23" s="11">
        <v>30</v>
      </c>
      <c r="AA23" s="11">
        <v>46</v>
      </c>
      <c r="AB23" s="11">
        <v>47</v>
      </c>
      <c r="AC23" s="11">
        <v>35</v>
      </c>
      <c r="AD23" s="11">
        <v>34</v>
      </c>
    </row>
    <row r="24" spans="1:30" x14ac:dyDescent="0.25">
      <c r="A24" s="14">
        <v>91</v>
      </c>
      <c r="B24" s="15"/>
      <c r="C24" s="6"/>
      <c r="D24" s="6" t="s">
        <v>21</v>
      </c>
      <c r="E24" s="19">
        <v>16</v>
      </c>
      <c r="F24" s="19">
        <v>16</v>
      </c>
      <c r="G24" s="11">
        <v>12</v>
      </c>
      <c r="H24" s="11">
        <v>15</v>
      </c>
      <c r="I24" s="11">
        <v>27</v>
      </c>
      <c r="J24" s="11">
        <v>25</v>
      </c>
      <c r="K24" s="11">
        <v>20</v>
      </c>
      <c r="L24" s="11">
        <v>28</v>
      </c>
      <c r="M24" s="11">
        <v>20</v>
      </c>
      <c r="N24" s="11">
        <v>20</v>
      </c>
      <c r="O24" s="11">
        <v>21</v>
      </c>
      <c r="P24" s="11">
        <v>14</v>
      </c>
      <c r="Q24" s="11">
        <v>13</v>
      </c>
      <c r="R24" s="11">
        <v>24</v>
      </c>
      <c r="S24" s="11">
        <v>18</v>
      </c>
      <c r="T24" s="11">
        <v>29</v>
      </c>
      <c r="U24" s="11">
        <v>22</v>
      </c>
      <c r="V24" s="11">
        <v>12</v>
      </c>
      <c r="W24" s="11">
        <v>20</v>
      </c>
      <c r="X24" s="11">
        <v>18</v>
      </c>
      <c r="Y24" s="11">
        <v>13</v>
      </c>
      <c r="Z24" s="11">
        <v>9</v>
      </c>
      <c r="AA24" s="11">
        <v>20</v>
      </c>
      <c r="AB24" s="11">
        <v>26</v>
      </c>
      <c r="AC24" s="11">
        <v>28</v>
      </c>
      <c r="AD24" s="11">
        <v>29</v>
      </c>
    </row>
    <row r="25" spans="1:30" x14ac:dyDescent="0.25">
      <c r="A25" s="14">
        <v>86</v>
      </c>
      <c r="B25" s="15"/>
      <c r="C25" s="6"/>
      <c r="D25" s="6" t="s">
        <v>22</v>
      </c>
      <c r="E25" s="19">
        <v>18</v>
      </c>
      <c r="F25" s="19">
        <v>21</v>
      </c>
      <c r="G25" s="11">
        <v>17</v>
      </c>
      <c r="H25" s="11">
        <v>20</v>
      </c>
      <c r="I25" s="11">
        <v>15</v>
      </c>
      <c r="J25" s="11">
        <v>15</v>
      </c>
      <c r="K25" s="11">
        <v>15</v>
      </c>
      <c r="L25" s="11">
        <v>9</v>
      </c>
      <c r="M25" s="11">
        <v>21</v>
      </c>
      <c r="N25" s="11">
        <v>15</v>
      </c>
      <c r="O25" s="11">
        <v>9</v>
      </c>
      <c r="P25" s="11">
        <v>8</v>
      </c>
      <c r="Q25" s="11">
        <v>11</v>
      </c>
      <c r="R25" s="11">
        <v>7</v>
      </c>
      <c r="S25" s="11">
        <v>13</v>
      </c>
      <c r="T25" s="11">
        <v>17</v>
      </c>
      <c r="U25" s="11">
        <v>21</v>
      </c>
      <c r="V25" s="11">
        <v>22</v>
      </c>
      <c r="W25" s="11">
        <v>29</v>
      </c>
      <c r="X25" s="11">
        <v>27</v>
      </c>
      <c r="Y25" s="11">
        <v>32</v>
      </c>
      <c r="Z25" s="11">
        <v>19</v>
      </c>
      <c r="AA25" s="11">
        <v>27</v>
      </c>
      <c r="AB25" s="11">
        <v>23</v>
      </c>
      <c r="AC25" s="11">
        <v>35</v>
      </c>
      <c r="AD25" s="11">
        <v>28</v>
      </c>
    </row>
    <row r="26" spans="1:30" x14ac:dyDescent="0.25">
      <c r="A26" s="14">
        <v>30</v>
      </c>
      <c r="B26" s="15"/>
      <c r="C26" s="6"/>
      <c r="D26" s="6" t="s">
        <v>23</v>
      </c>
      <c r="E26" s="19">
        <v>20</v>
      </c>
      <c r="F26" s="19">
        <v>25</v>
      </c>
      <c r="G26" s="11">
        <v>36</v>
      </c>
      <c r="H26" s="11">
        <v>32</v>
      </c>
      <c r="I26" s="11">
        <v>47</v>
      </c>
      <c r="J26" s="11">
        <v>57</v>
      </c>
      <c r="K26" s="11">
        <v>28</v>
      </c>
      <c r="L26" s="11">
        <v>30</v>
      </c>
      <c r="M26" s="11">
        <v>34</v>
      </c>
      <c r="N26" s="11">
        <v>14</v>
      </c>
      <c r="O26" s="11">
        <v>19</v>
      </c>
      <c r="P26" s="11">
        <v>10</v>
      </c>
      <c r="Q26" s="11">
        <v>8</v>
      </c>
      <c r="R26" s="11">
        <v>11</v>
      </c>
      <c r="S26" s="11">
        <v>12</v>
      </c>
      <c r="T26" s="11">
        <v>18</v>
      </c>
      <c r="U26" s="11">
        <v>15</v>
      </c>
      <c r="V26" s="11">
        <v>12</v>
      </c>
      <c r="W26" s="11">
        <v>13</v>
      </c>
      <c r="X26" s="11">
        <v>10</v>
      </c>
      <c r="Y26" s="11">
        <v>12</v>
      </c>
      <c r="Z26" s="11">
        <v>16</v>
      </c>
      <c r="AA26" s="11">
        <v>14</v>
      </c>
      <c r="AB26" s="11">
        <v>16</v>
      </c>
      <c r="AC26" s="11">
        <v>16</v>
      </c>
      <c r="AD26" s="11">
        <v>22</v>
      </c>
    </row>
    <row r="27" spans="1:30" x14ac:dyDescent="0.25">
      <c r="A27" s="14">
        <v>506</v>
      </c>
      <c r="B27" s="15"/>
      <c r="C27" s="10" t="s">
        <v>24</v>
      </c>
      <c r="D27" s="6"/>
      <c r="E27" s="16"/>
      <c r="F27" s="1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3"/>
      <c r="AD27" s="13"/>
    </row>
    <row r="28" spans="1:30" x14ac:dyDescent="0.25">
      <c r="A28" s="14">
        <v>24</v>
      </c>
      <c r="B28" s="15"/>
      <c r="C28" s="6"/>
      <c r="D28" s="6" t="s">
        <v>25</v>
      </c>
      <c r="E28" s="19">
        <v>120</v>
      </c>
      <c r="F28" s="19">
        <v>134</v>
      </c>
      <c r="G28" s="11">
        <v>138</v>
      </c>
      <c r="H28" s="11">
        <v>146</v>
      </c>
      <c r="I28" s="11">
        <v>150</v>
      </c>
      <c r="J28" s="11">
        <v>131</v>
      </c>
      <c r="K28" s="11">
        <v>104</v>
      </c>
      <c r="L28" s="11">
        <v>103</v>
      </c>
      <c r="M28" s="11">
        <v>101</v>
      </c>
      <c r="N28" s="11">
        <v>111</v>
      </c>
      <c r="O28" s="11">
        <v>118</v>
      </c>
      <c r="P28" s="11">
        <v>96</v>
      </c>
      <c r="Q28" s="11">
        <v>112</v>
      </c>
      <c r="R28" s="11">
        <v>120</v>
      </c>
      <c r="S28" s="11">
        <v>120</v>
      </c>
      <c r="T28" s="11">
        <v>138</v>
      </c>
      <c r="U28" s="11">
        <v>165</v>
      </c>
      <c r="V28" s="11">
        <v>134</v>
      </c>
      <c r="W28" s="11">
        <v>146</v>
      </c>
      <c r="X28" s="11">
        <v>124</v>
      </c>
      <c r="Y28" s="11">
        <v>141</v>
      </c>
      <c r="Z28" s="11">
        <v>145</v>
      </c>
      <c r="AA28" s="11">
        <v>169</v>
      </c>
      <c r="AB28" s="11">
        <v>170</v>
      </c>
      <c r="AC28" s="11">
        <v>173</v>
      </c>
      <c r="AD28" s="11">
        <v>154</v>
      </c>
    </row>
    <row r="29" spans="1:30" x14ac:dyDescent="0.25">
      <c r="A29" s="14">
        <v>510</v>
      </c>
      <c r="B29" s="15"/>
      <c r="C29" s="10" t="s">
        <v>26</v>
      </c>
      <c r="D29" s="6"/>
      <c r="E29" s="16"/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8"/>
      <c r="AC29" s="13"/>
      <c r="AD29" s="13"/>
    </row>
    <row r="30" spans="1:30" x14ac:dyDescent="0.25">
      <c r="A30" s="14">
        <v>25</v>
      </c>
      <c r="B30" s="15"/>
      <c r="C30" s="6"/>
      <c r="D30" s="6" t="s">
        <v>27</v>
      </c>
      <c r="E30" s="19">
        <v>158</v>
      </c>
      <c r="F30" s="19">
        <v>105</v>
      </c>
      <c r="G30" s="11">
        <v>137</v>
      </c>
      <c r="H30" s="11">
        <v>156</v>
      </c>
      <c r="I30" s="11">
        <v>145</v>
      </c>
      <c r="J30" s="11">
        <v>135</v>
      </c>
      <c r="K30" s="11">
        <v>143</v>
      </c>
      <c r="L30" s="11">
        <v>124</v>
      </c>
      <c r="M30" s="11">
        <v>96</v>
      </c>
      <c r="N30" s="11">
        <v>124</v>
      </c>
      <c r="O30" s="11">
        <v>138</v>
      </c>
      <c r="P30" s="11">
        <v>140</v>
      </c>
      <c r="Q30" s="11">
        <v>141</v>
      </c>
      <c r="R30" s="11">
        <v>169</v>
      </c>
      <c r="S30" s="11">
        <v>133</v>
      </c>
      <c r="T30" s="11">
        <v>144</v>
      </c>
      <c r="U30" s="11">
        <v>129</v>
      </c>
      <c r="V30" s="11">
        <v>143</v>
      </c>
      <c r="W30" s="11">
        <v>130</v>
      </c>
      <c r="X30" s="11">
        <v>127</v>
      </c>
      <c r="Y30" s="11">
        <v>135</v>
      </c>
      <c r="Z30" s="11">
        <v>117</v>
      </c>
      <c r="AA30" s="11">
        <v>121</v>
      </c>
      <c r="AB30" s="11">
        <v>76</v>
      </c>
      <c r="AC30" s="11">
        <v>56</v>
      </c>
      <c r="AD30" s="11">
        <v>47</v>
      </c>
    </row>
    <row r="31" spans="1:30" x14ac:dyDescent="0.25">
      <c r="A31" s="14">
        <v>123</v>
      </c>
      <c r="B31" s="15"/>
      <c r="C31" s="6"/>
      <c r="D31" s="6" t="s">
        <v>28</v>
      </c>
      <c r="E31" s="19">
        <v>0</v>
      </c>
      <c r="F31" s="19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3</v>
      </c>
      <c r="AB31" s="11">
        <v>16</v>
      </c>
      <c r="AC31" s="11">
        <v>36</v>
      </c>
      <c r="AD31" s="11">
        <v>37</v>
      </c>
    </row>
    <row r="32" spans="1:30" x14ac:dyDescent="0.25">
      <c r="A32" s="14">
        <v>124</v>
      </c>
      <c r="B32" s="15"/>
      <c r="C32" s="6"/>
      <c r="D32" s="6" t="s">
        <v>29</v>
      </c>
      <c r="E32" s="19">
        <v>0</v>
      </c>
      <c r="F32" s="19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4</v>
      </c>
      <c r="AC32" s="11">
        <v>8</v>
      </c>
      <c r="AD32" s="11">
        <v>17</v>
      </c>
    </row>
    <row r="33" spans="1:30" x14ac:dyDescent="0.25">
      <c r="A33" s="14">
        <v>125</v>
      </c>
      <c r="B33" s="15"/>
      <c r="C33" s="6"/>
      <c r="D33" s="6" t="s">
        <v>184</v>
      </c>
      <c r="E33" s="19">
        <v>0</v>
      </c>
      <c r="F33" s="19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</v>
      </c>
      <c r="S33" s="11">
        <v>8</v>
      </c>
      <c r="T33" s="11">
        <v>14</v>
      </c>
      <c r="U33" s="11">
        <v>19</v>
      </c>
      <c r="V33" s="11">
        <v>23</v>
      </c>
      <c r="W33" s="11">
        <v>16</v>
      </c>
      <c r="X33" s="11">
        <v>24</v>
      </c>
      <c r="Y33" s="11">
        <v>18</v>
      </c>
      <c r="Z33" s="11">
        <v>14</v>
      </c>
      <c r="AA33" s="11">
        <v>22</v>
      </c>
      <c r="AB33" s="11">
        <v>11</v>
      </c>
      <c r="AC33" s="11">
        <v>8</v>
      </c>
      <c r="AD33" s="11">
        <v>8</v>
      </c>
    </row>
    <row r="34" spans="1:30" x14ac:dyDescent="0.25">
      <c r="A34" s="14">
        <v>126</v>
      </c>
      <c r="B34" s="15"/>
      <c r="C34" s="6"/>
      <c r="D34" s="6" t="s">
        <v>30</v>
      </c>
      <c r="E34" s="19">
        <v>0</v>
      </c>
      <c r="F34" s="19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16</v>
      </c>
      <c r="Z34" s="11">
        <v>23</v>
      </c>
      <c r="AA34" s="11">
        <v>24</v>
      </c>
      <c r="AB34" s="11">
        <v>33</v>
      </c>
      <c r="AC34" s="11">
        <v>21</v>
      </c>
      <c r="AD34" s="11">
        <v>27</v>
      </c>
    </row>
    <row r="35" spans="1:30" x14ac:dyDescent="0.25">
      <c r="A35" s="14">
        <v>136</v>
      </c>
      <c r="B35" s="15"/>
      <c r="C35" s="6"/>
      <c r="D35" s="6" t="s">
        <v>239</v>
      </c>
      <c r="E35" s="19">
        <v>0</v>
      </c>
      <c r="F35" s="19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1</v>
      </c>
      <c r="AD35" s="11">
        <v>4</v>
      </c>
    </row>
    <row r="36" spans="1:30" x14ac:dyDescent="0.25">
      <c r="A36" s="17"/>
      <c r="B36" s="10" t="s">
        <v>31</v>
      </c>
      <c r="C36" s="5"/>
      <c r="D36" s="5"/>
      <c r="E36" s="20">
        <f>SUM(E6:E35)</f>
        <v>841</v>
      </c>
      <c r="F36" s="20">
        <f>SUM(F6:F35)</f>
        <v>817</v>
      </c>
      <c r="G36" s="21">
        <f>SUM(G6:G35)</f>
        <v>890</v>
      </c>
      <c r="H36" s="21">
        <f t="shared" ref="H36:AB36" si="0">SUM(H6:H34)</f>
        <v>965</v>
      </c>
      <c r="I36" s="21">
        <f t="shared" si="0"/>
        <v>992</v>
      </c>
      <c r="J36" s="21">
        <f t="shared" si="0"/>
        <v>1020</v>
      </c>
      <c r="K36" s="21">
        <f t="shared" si="0"/>
        <v>904</v>
      </c>
      <c r="L36" s="21">
        <f t="shared" si="0"/>
        <v>906</v>
      </c>
      <c r="M36" s="21">
        <f t="shared" si="0"/>
        <v>856</v>
      </c>
      <c r="N36" s="21">
        <f t="shared" si="0"/>
        <v>879</v>
      </c>
      <c r="O36" s="21">
        <f t="shared" si="0"/>
        <v>975</v>
      </c>
      <c r="P36" s="21">
        <f t="shared" si="0"/>
        <v>971</v>
      </c>
      <c r="Q36" s="21">
        <f t="shared" si="0"/>
        <v>960</v>
      </c>
      <c r="R36" s="21">
        <f t="shared" si="0"/>
        <v>1001</v>
      </c>
      <c r="S36" s="21">
        <f t="shared" si="0"/>
        <v>947</v>
      </c>
      <c r="T36" s="21">
        <f t="shared" si="0"/>
        <v>974</v>
      </c>
      <c r="U36" s="21">
        <f t="shared" si="0"/>
        <v>993</v>
      </c>
      <c r="V36" s="21">
        <f t="shared" si="0"/>
        <v>1005</v>
      </c>
      <c r="W36" s="21">
        <f t="shared" si="0"/>
        <v>981</v>
      </c>
      <c r="X36" s="21">
        <f t="shared" si="0"/>
        <v>938</v>
      </c>
      <c r="Y36" s="21">
        <f t="shared" si="0"/>
        <v>966</v>
      </c>
      <c r="Z36" s="21">
        <f t="shared" si="0"/>
        <v>977</v>
      </c>
      <c r="AA36" s="21">
        <f t="shared" si="0"/>
        <v>1067</v>
      </c>
      <c r="AB36" s="21">
        <f t="shared" si="0"/>
        <v>1089</v>
      </c>
      <c r="AC36" s="21">
        <f>SUM(AC6:AC35)</f>
        <v>1110</v>
      </c>
      <c r="AD36" s="21">
        <f>SUM(AD6:AD35)</f>
        <v>1096</v>
      </c>
    </row>
    <row r="37" spans="1:30" x14ac:dyDescent="0.25">
      <c r="A37" s="34"/>
      <c r="B37" s="10"/>
      <c r="C37" s="5"/>
      <c r="D37" s="5"/>
      <c r="E37" s="2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x14ac:dyDescent="0.25">
      <c r="A38" s="40" t="s">
        <v>0</v>
      </c>
      <c r="B38" s="38"/>
      <c r="C38" s="38"/>
      <c r="D38" s="38"/>
      <c r="E38" s="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x14ac:dyDescent="0.25">
      <c r="A39" s="41" t="s">
        <v>248</v>
      </c>
      <c r="B39" s="41"/>
      <c r="C39" s="41"/>
      <c r="D39" s="41"/>
      <c r="E39" s="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x14ac:dyDescent="0.25">
      <c r="A40" s="14"/>
      <c r="B40" s="15"/>
      <c r="C40" s="6"/>
      <c r="D40" s="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3"/>
      <c r="AD40" s="16"/>
    </row>
    <row r="41" spans="1:30" x14ac:dyDescent="0.25">
      <c r="A41" s="14"/>
      <c r="B41" s="4" t="s">
        <v>2</v>
      </c>
      <c r="C41" s="6"/>
      <c r="D41" s="6"/>
      <c r="E41" s="42" t="s">
        <v>1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x14ac:dyDescent="0.25">
      <c r="A42" s="14"/>
      <c r="B42" s="4" t="s">
        <v>32</v>
      </c>
      <c r="C42" s="6"/>
      <c r="D42" s="6"/>
      <c r="E42" s="3" t="s">
        <v>180</v>
      </c>
      <c r="F42" s="3" t="s">
        <v>181</v>
      </c>
      <c r="G42" s="3" t="s">
        <v>182</v>
      </c>
      <c r="H42" s="3">
        <v>1993</v>
      </c>
      <c r="I42" s="3">
        <v>1994</v>
      </c>
      <c r="J42" s="3">
        <v>1995</v>
      </c>
      <c r="K42" s="3">
        <v>1996</v>
      </c>
      <c r="L42" s="3">
        <v>1997</v>
      </c>
      <c r="M42" s="3">
        <v>1998</v>
      </c>
      <c r="N42" s="3">
        <v>1999</v>
      </c>
      <c r="O42" s="3">
        <v>2000</v>
      </c>
      <c r="P42" s="3">
        <v>2001</v>
      </c>
      <c r="Q42" s="3">
        <v>2002</v>
      </c>
      <c r="R42" s="3">
        <v>2003</v>
      </c>
      <c r="S42" s="3">
        <v>2004</v>
      </c>
      <c r="T42" s="3">
        <v>2005</v>
      </c>
      <c r="U42" s="3">
        <v>2006</v>
      </c>
      <c r="V42" s="3">
        <v>2007</v>
      </c>
      <c r="W42" s="3">
        <v>2008</v>
      </c>
      <c r="X42" s="3">
        <v>2009</v>
      </c>
      <c r="Y42" s="3">
        <v>2010</v>
      </c>
      <c r="Z42" s="3">
        <v>2011</v>
      </c>
      <c r="AA42" s="3">
        <v>2012</v>
      </c>
      <c r="AB42" s="3">
        <v>2013</v>
      </c>
      <c r="AC42" s="3">
        <v>2014</v>
      </c>
      <c r="AD42" s="3">
        <v>2015</v>
      </c>
    </row>
    <row r="43" spans="1:30" x14ac:dyDescent="0.25">
      <c r="A43" s="14">
        <v>416</v>
      </c>
      <c r="B43" s="22"/>
      <c r="C43" s="5" t="s">
        <v>185</v>
      </c>
      <c r="D43" s="6"/>
      <c r="E43" s="11"/>
      <c r="F43" s="11"/>
      <c r="G43" s="1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/>
      <c r="AB43" s="7"/>
      <c r="AC43" s="13"/>
      <c r="AD43" s="13"/>
    </row>
    <row r="44" spans="1:30" x14ac:dyDescent="0.25">
      <c r="A44" s="14">
        <v>130</v>
      </c>
      <c r="B44" s="22"/>
      <c r="C44" s="6"/>
      <c r="D44" s="6" t="s">
        <v>186</v>
      </c>
      <c r="E44" s="11">
        <v>0</v>
      </c>
      <c r="F44" s="11">
        <v>0</v>
      </c>
      <c r="G44" s="11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8</v>
      </c>
      <c r="T44" s="7">
        <v>8</v>
      </c>
      <c r="U44" s="7">
        <v>18</v>
      </c>
      <c r="V44" s="7">
        <v>20</v>
      </c>
      <c r="W44" s="7">
        <v>20</v>
      </c>
      <c r="X44" s="7">
        <v>16</v>
      </c>
      <c r="Y44" s="7">
        <v>20</v>
      </c>
      <c r="Z44" s="7">
        <v>14</v>
      </c>
      <c r="AA44" s="7">
        <v>10</v>
      </c>
      <c r="AB44" s="7">
        <v>9</v>
      </c>
      <c r="AC44" s="7">
        <v>24</v>
      </c>
      <c r="AD44" s="7">
        <v>15</v>
      </c>
    </row>
    <row r="45" spans="1:30" x14ac:dyDescent="0.25">
      <c r="A45" s="14">
        <v>415</v>
      </c>
      <c r="B45" s="15"/>
      <c r="C45" s="10" t="s">
        <v>33</v>
      </c>
      <c r="D45" s="6"/>
      <c r="E45" s="11"/>
      <c r="F45" s="11"/>
      <c r="G45" s="1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13"/>
    </row>
    <row r="46" spans="1:30" x14ac:dyDescent="0.25">
      <c r="A46" s="14">
        <v>3</v>
      </c>
      <c r="B46" s="15"/>
      <c r="C46" s="6"/>
      <c r="D46" s="6" t="s">
        <v>34</v>
      </c>
      <c r="E46" s="11">
        <v>102</v>
      </c>
      <c r="F46" s="11">
        <v>90</v>
      </c>
      <c r="G46" s="11">
        <v>89</v>
      </c>
      <c r="H46" s="11">
        <v>94</v>
      </c>
      <c r="I46" s="11">
        <v>78</v>
      </c>
      <c r="J46" s="11">
        <v>120</v>
      </c>
      <c r="K46" s="11">
        <v>78</v>
      </c>
      <c r="L46" s="11">
        <v>79</v>
      </c>
      <c r="M46" s="11">
        <v>88</v>
      </c>
      <c r="N46" s="11">
        <v>75</v>
      </c>
      <c r="O46" s="11">
        <v>94</v>
      </c>
      <c r="P46" s="11">
        <v>83</v>
      </c>
      <c r="Q46" s="11">
        <v>80</v>
      </c>
      <c r="R46" s="11">
        <v>94</v>
      </c>
      <c r="S46" s="11">
        <v>75</v>
      </c>
      <c r="T46" s="11">
        <v>83</v>
      </c>
      <c r="U46" s="11">
        <v>100</v>
      </c>
      <c r="V46" s="11">
        <v>110</v>
      </c>
      <c r="W46" s="11">
        <v>120</v>
      </c>
      <c r="X46" s="11">
        <v>109</v>
      </c>
      <c r="Y46" s="11">
        <v>148</v>
      </c>
      <c r="Z46" s="11">
        <v>133</v>
      </c>
      <c r="AA46" s="11">
        <v>145</v>
      </c>
      <c r="AB46" s="11">
        <v>131</v>
      </c>
      <c r="AC46" s="11">
        <v>124</v>
      </c>
      <c r="AD46" s="11">
        <v>141</v>
      </c>
    </row>
    <row r="47" spans="1:30" x14ac:dyDescent="0.25">
      <c r="A47" s="14">
        <v>130</v>
      </c>
      <c r="B47" s="15"/>
      <c r="C47" s="6"/>
      <c r="D47" s="6" t="s">
        <v>186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2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</row>
    <row r="48" spans="1:30" x14ac:dyDescent="0.25">
      <c r="A48" s="14">
        <v>143</v>
      </c>
      <c r="B48" s="15"/>
      <c r="C48" s="6"/>
      <c r="D48" s="6" t="s">
        <v>240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3</v>
      </c>
      <c r="AD48" s="7">
        <v>9</v>
      </c>
    </row>
    <row r="49" spans="1:30" x14ac:dyDescent="0.25">
      <c r="A49" s="14">
        <v>416</v>
      </c>
      <c r="B49" s="15"/>
      <c r="C49" s="10" t="s">
        <v>35</v>
      </c>
      <c r="D49" s="6"/>
      <c r="E49" s="11"/>
      <c r="F49" s="11"/>
      <c r="G49" s="11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Y49" s="13"/>
      <c r="Z49" s="13"/>
      <c r="AA49" s="8"/>
      <c r="AB49" s="8"/>
      <c r="AC49" s="13"/>
      <c r="AD49" s="13"/>
    </row>
    <row r="50" spans="1:30" x14ac:dyDescent="0.25">
      <c r="A50" s="14">
        <v>73</v>
      </c>
      <c r="B50" s="15"/>
      <c r="C50" s="6"/>
      <c r="D50" s="6" t="s">
        <v>187</v>
      </c>
      <c r="E50" s="11">
        <v>43</v>
      </c>
      <c r="F50" s="11">
        <v>37</v>
      </c>
      <c r="G50" s="11">
        <v>43</v>
      </c>
      <c r="H50" s="11">
        <v>51</v>
      </c>
      <c r="I50" s="11">
        <v>48</v>
      </c>
      <c r="J50" s="11">
        <v>48</v>
      </c>
      <c r="K50" s="11">
        <v>31</v>
      </c>
      <c r="L50" s="11">
        <v>29</v>
      </c>
      <c r="M50" s="11">
        <v>25</v>
      </c>
      <c r="N50" s="11">
        <v>32</v>
      </c>
      <c r="O50" s="11">
        <v>24</v>
      </c>
      <c r="P50" s="11">
        <v>27</v>
      </c>
      <c r="Q50" s="11">
        <v>33</v>
      </c>
      <c r="R50" s="11">
        <v>20</v>
      </c>
      <c r="S50" s="11">
        <v>25</v>
      </c>
      <c r="T50" s="11">
        <v>28</v>
      </c>
      <c r="U50" s="11">
        <v>15</v>
      </c>
      <c r="V50" s="11">
        <v>31</v>
      </c>
      <c r="W50" s="11">
        <v>32</v>
      </c>
      <c r="X50" s="11">
        <v>27</v>
      </c>
      <c r="Y50" s="11">
        <v>19</v>
      </c>
      <c r="Z50" s="11">
        <v>31</v>
      </c>
      <c r="AA50" s="11">
        <v>23</v>
      </c>
      <c r="AB50" s="11">
        <v>20</v>
      </c>
      <c r="AC50" s="7">
        <v>21</v>
      </c>
      <c r="AD50" s="7">
        <v>25</v>
      </c>
    </row>
    <row r="51" spans="1:30" x14ac:dyDescent="0.25">
      <c r="A51" s="14">
        <v>173</v>
      </c>
      <c r="B51" s="15"/>
      <c r="C51" s="6"/>
      <c r="D51" s="6" t="s">
        <v>186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4</v>
      </c>
      <c r="Q51" s="11">
        <v>4</v>
      </c>
      <c r="R51" s="11">
        <v>2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</row>
    <row r="52" spans="1:30" x14ac:dyDescent="0.25">
      <c r="A52" s="14">
        <v>448</v>
      </c>
      <c r="B52" s="9"/>
      <c r="C52" s="10" t="s">
        <v>36</v>
      </c>
      <c r="D52" s="6"/>
      <c r="E52" s="11"/>
      <c r="F52" s="11"/>
      <c r="G52" s="1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13"/>
      <c r="Z52" s="13"/>
      <c r="AA52" s="8"/>
      <c r="AB52" s="8"/>
      <c r="AC52" s="13"/>
      <c r="AD52" s="13"/>
    </row>
    <row r="53" spans="1:30" x14ac:dyDescent="0.25">
      <c r="A53" s="14">
        <v>39</v>
      </c>
      <c r="B53" s="15"/>
      <c r="C53" s="6"/>
      <c r="D53" s="6" t="s">
        <v>37</v>
      </c>
      <c r="E53" s="11">
        <v>115</v>
      </c>
      <c r="F53" s="11">
        <v>130</v>
      </c>
      <c r="G53" s="11">
        <v>143</v>
      </c>
      <c r="H53" s="11">
        <v>110</v>
      </c>
      <c r="I53" s="11">
        <v>88</v>
      </c>
      <c r="J53" s="11">
        <v>108</v>
      </c>
      <c r="K53" s="11">
        <v>92</v>
      </c>
      <c r="L53" s="11">
        <v>118</v>
      </c>
      <c r="M53" s="11">
        <v>100</v>
      </c>
      <c r="N53" s="11">
        <v>101</v>
      </c>
      <c r="O53" s="11">
        <v>134</v>
      </c>
      <c r="P53" s="11">
        <v>139</v>
      </c>
      <c r="Q53" s="11">
        <v>134</v>
      </c>
      <c r="R53" s="11">
        <v>93</v>
      </c>
      <c r="S53" s="11">
        <v>125</v>
      </c>
      <c r="T53" s="11">
        <v>119</v>
      </c>
      <c r="U53" s="11">
        <v>94</v>
      </c>
      <c r="V53" s="11">
        <v>83</v>
      </c>
      <c r="W53" s="11">
        <v>72</v>
      </c>
      <c r="X53" s="11">
        <v>55</v>
      </c>
      <c r="Y53" s="11">
        <v>45</v>
      </c>
      <c r="Z53" s="11">
        <v>41</v>
      </c>
      <c r="AA53" s="11">
        <v>44</v>
      </c>
      <c r="AB53" s="11">
        <v>53</v>
      </c>
      <c r="AC53" s="7">
        <v>49</v>
      </c>
      <c r="AD53" s="7">
        <v>60</v>
      </c>
    </row>
    <row r="54" spans="1:30" x14ac:dyDescent="0.25">
      <c r="A54" s="14">
        <v>47</v>
      </c>
      <c r="B54" s="15"/>
      <c r="C54" s="6"/>
      <c r="D54" s="6" t="s">
        <v>38</v>
      </c>
      <c r="E54" s="11">
        <v>194</v>
      </c>
      <c r="F54" s="11">
        <v>164</v>
      </c>
      <c r="G54" s="11">
        <v>173</v>
      </c>
      <c r="H54" s="11">
        <v>182</v>
      </c>
      <c r="I54" s="11">
        <v>103</v>
      </c>
      <c r="J54" s="11">
        <v>93</v>
      </c>
      <c r="K54" s="11">
        <v>110</v>
      </c>
      <c r="L54" s="11">
        <v>116</v>
      </c>
      <c r="M54" s="11">
        <v>110</v>
      </c>
      <c r="N54" s="11">
        <v>109</v>
      </c>
      <c r="O54" s="11">
        <v>138</v>
      </c>
      <c r="P54" s="11">
        <v>132</v>
      </c>
      <c r="Q54" s="11">
        <v>96</v>
      </c>
      <c r="R54" s="11">
        <v>77</v>
      </c>
      <c r="S54" s="11">
        <v>109</v>
      </c>
      <c r="T54" s="11">
        <v>111</v>
      </c>
      <c r="U54" s="11">
        <v>92</v>
      </c>
      <c r="V54" s="11">
        <v>76</v>
      </c>
      <c r="W54" s="11">
        <v>81</v>
      </c>
      <c r="X54" s="11">
        <v>86</v>
      </c>
      <c r="Y54" s="11">
        <v>83</v>
      </c>
      <c r="Z54" s="11">
        <v>83</v>
      </c>
      <c r="AA54" s="11">
        <v>74</v>
      </c>
      <c r="AB54" s="11">
        <v>73</v>
      </c>
      <c r="AC54" s="7">
        <v>95</v>
      </c>
      <c r="AD54" s="7">
        <v>87</v>
      </c>
    </row>
    <row r="55" spans="1:30" x14ac:dyDescent="0.25">
      <c r="A55" s="14" t="s">
        <v>188</v>
      </c>
      <c r="B55" s="15"/>
      <c r="C55" s="6"/>
      <c r="D55" s="6" t="s">
        <v>39</v>
      </c>
      <c r="E55" s="11">
        <v>71</v>
      </c>
      <c r="F55" s="11">
        <v>62</v>
      </c>
      <c r="G55" s="11">
        <v>66</v>
      </c>
      <c r="H55" s="11">
        <v>80</v>
      </c>
      <c r="I55" s="11">
        <v>46</v>
      </c>
      <c r="J55" s="11">
        <v>37</v>
      </c>
      <c r="K55" s="11">
        <v>55</v>
      </c>
      <c r="L55" s="11">
        <v>44</v>
      </c>
      <c r="M55" s="11">
        <v>44</v>
      </c>
      <c r="N55" s="11">
        <v>37</v>
      </c>
      <c r="O55" s="11">
        <v>52</v>
      </c>
      <c r="P55" s="11">
        <v>42</v>
      </c>
      <c r="Q55" s="11">
        <v>27</v>
      </c>
      <c r="R55" s="11">
        <v>49</v>
      </c>
      <c r="S55" s="11">
        <v>42</v>
      </c>
      <c r="T55" s="11">
        <v>35</v>
      </c>
      <c r="U55" s="11">
        <v>47</v>
      </c>
      <c r="V55" s="11">
        <v>54</v>
      </c>
      <c r="W55" s="11">
        <v>66</v>
      </c>
      <c r="X55" s="11">
        <v>65</v>
      </c>
      <c r="Y55" s="11">
        <v>62</v>
      </c>
      <c r="Z55" s="11">
        <v>62</v>
      </c>
      <c r="AA55" s="11">
        <v>73</v>
      </c>
      <c r="AB55" s="11">
        <v>92</v>
      </c>
      <c r="AC55" s="7">
        <v>92</v>
      </c>
      <c r="AD55" s="7">
        <v>71</v>
      </c>
    </row>
    <row r="56" spans="1:30" x14ac:dyDescent="0.25">
      <c r="A56" s="14"/>
      <c r="B56" s="15"/>
      <c r="C56" s="6"/>
      <c r="D56" s="6" t="s">
        <v>189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7">
        <v>0</v>
      </c>
      <c r="AD56" s="7">
        <v>0</v>
      </c>
    </row>
    <row r="57" spans="1:30" x14ac:dyDescent="0.25">
      <c r="A57" s="14"/>
      <c r="B57" s="15"/>
      <c r="C57" s="6"/>
      <c r="D57" s="6" t="s">
        <v>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14</v>
      </c>
      <c r="V57" s="11">
        <v>36</v>
      </c>
      <c r="W57" s="11">
        <v>37</v>
      </c>
      <c r="X57" s="11">
        <v>56</v>
      </c>
      <c r="Y57" s="11">
        <v>56</v>
      </c>
      <c r="Z57" s="11">
        <v>41</v>
      </c>
      <c r="AA57" s="11">
        <v>59</v>
      </c>
      <c r="AB57" s="11">
        <v>44</v>
      </c>
      <c r="AC57" s="11">
        <v>63</v>
      </c>
      <c r="AD57" s="11">
        <v>42</v>
      </c>
    </row>
    <row r="58" spans="1:30" x14ac:dyDescent="0.25">
      <c r="A58" s="14">
        <v>420</v>
      </c>
      <c r="B58" s="15"/>
      <c r="C58" s="10" t="s">
        <v>41</v>
      </c>
      <c r="D58" s="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8"/>
      <c r="AB58" s="8"/>
      <c r="AC58" s="13"/>
      <c r="AD58" s="13"/>
    </row>
    <row r="59" spans="1:30" x14ac:dyDescent="0.25">
      <c r="A59" s="14">
        <v>42</v>
      </c>
      <c r="B59" s="15"/>
      <c r="C59" s="6"/>
      <c r="D59" s="6" t="s">
        <v>42</v>
      </c>
      <c r="E59" s="11">
        <v>178</v>
      </c>
      <c r="F59" s="11">
        <v>156</v>
      </c>
      <c r="G59" s="11">
        <v>132</v>
      </c>
      <c r="H59" s="11">
        <v>119</v>
      </c>
      <c r="I59" s="11">
        <v>122</v>
      </c>
      <c r="J59" s="11">
        <v>88</v>
      </c>
      <c r="K59" s="11">
        <v>52</v>
      </c>
      <c r="L59" s="11">
        <v>44</v>
      </c>
      <c r="M59" s="11">
        <v>25</v>
      </c>
      <c r="N59" s="11">
        <v>29</v>
      </c>
      <c r="O59" s="11">
        <v>40</v>
      </c>
      <c r="P59" s="11">
        <v>31</v>
      </c>
      <c r="Q59" s="11">
        <v>26</v>
      </c>
      <c r="R59" s="11">
        <v>45</v>
      </c>
      <c r="S59" s="11">
        <v>45</v>
      </c>
      <c r="T59" s="11">
        <v>57</v>
      </c>
      <c r="U59" s="11">
        <v>58</v>
      </c>
      <c r="V59" s="11">
        <v>72</v>
      </c>
      <c r="W59" s="11">
        <v>62</v>
      </c>
      <c r="X59" s="11">
        <v>57</v>
      </c>
      <c r="Y59" s="11">
        <v>43</v>
      </c>
      <c r="Z59" s="11">
        <v>51</v>
      </c>
      <c r="AA59" s="11">
        <v>32</v>
      </c>
      <c r="AB59" s="11">
        <v>34</v>
      </c>
      <c r="AC59" s="11">
        <v>30</v>
      </c>
      <c r="AD59" s="11">
        <v>41</v>
      </c>
    </row>
    <row r="60" spans="1:30" x14ac:dyDescent="0.25">
      <c r="A60" s="14">
        <v>424</v>
      </c>
      <c r="B60" s="15"/>
      <c r="C60" s="10" t="s">
        <v>43</v>
      </c>
      <c r="D60" s="6"/>
      <c r="E60" s="11"/>
      <c r="F60" s="11"/>
      <c r="G60" s="1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13"/>
    </row>
    <row r="61" spans="1:30" x14ac:dyDescent="0.25">
      <c r="A61" s="14">
        <v>9</v>
      </c>
      <c r="B61" s="15"/>
      <c r="C61" s="6"/>
      <c r="D61" s="6" t="s">
        <v>190</v>
      </c>
      <c r="E61" s="11">
        <v>70</v>
      </c>
      <c r="F61" s="11">
        <v>105</v>
      </c>
      <c r="G61" s="11">
        <v>113</v>
      </c>
      <c r="H61" s="11">
        <v>128</v>
      </c>
      <c r="I61" s="11">
        <v>130</v>
      </c>
      <c r="J61" s="11">
        <v>138</v>
      </c>
      <c r="K61" s="11">
        <v>102</v>
      </c>
      <c r="L61" s="11">
        <v>104</v>
      </c>
      <c r="M61" s="11">
        <v>107</v>
      </c>
      <c r="N61" s="11">
        <v>111</v>
      </c>
      <c r="O61" s="11">
        <v>119</v>
      </c>
      <c r="P61" s="11">
        <v>108</v>
      </c>
      <c r="Q61" s="11">
        <v>127</v>
      </c>
      <c r="R61" s="11">
        <v>125</v>
      </c>
      <c r="S61" s="11">
        <v>147</v>
      </c>
      <c r="T61" s="11">
        <v>158</v>
      </c>
      <c r="U61" s="11">
        <v>137</v>
      </c>
      <c r="V61" s="11">
        <v>159</v>
      </c>
      <c r="W61" s="11">
        <v>153</v>
      </c>
      <c r="X61" s="11">
        <v>140</v>
      </c>
      <c r="Y61" s="11">
        <v>184</v>
      </c>
      <c r="Z61" s="11">
        <v>152</v>
      </c>
      <c r="AA61" s="11">
        <v>179</v>
      </c>
      <c r="AB61" s="11">
        <v>179</v>
      </c>
      <c r="AC61" s="11">
        <v>161</v>
      </c>
      <c r="AD61" s="11">
        <v>132</v>
      </c>
    </row>
    <row r="62" spans="1:30" x14ac:dyDescent="0.25">
      <c r="A62" s="14">
        <v>430</v>
      </c>
      <c r="B62" s="15"/>
      <c r="C62" s="10" t="s">
        <v>44</v>
      </c>
      <c r="D62" s="6"/>
      <c r="E62" s="11"/>
      <c r="F62" s="11"/>
      <c r="G62" s="1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13"/>
    </row>
    <row r="63" spans="1:30" x14ac:dyDescent="0.25">
      <c r="A63" s="14">
        <v>12</v>
      </c>
      <c r="B63" s="15"/>
      <c r="C63" s="6"/>
      <c r="D63" s="6" t="s">
        <v>45</v>
      </c>
      <c r="E63" s="11">
        <v>8</v>
      </c>
      <c r="F63" s="11">
        <v>4</v>
      </c>
      <c r="G63" s="11">
        <v>10</v>
      </c>
      <c r="H63" s="11">
        <v>17</v>
      </c>
      <c r="I63" s="11">
        <v>13</v>
      </c>
      <c r="J63" s="11">
        <v>14</v>
      </c>
      <c r="K63" s="11">
        <v>4</v>
      </c>
      <c r="L63" s="11">
        <v>8</v>
      </c>
      <c r="M63" s="11">
        <v>7</v>
      </c>
      <c r="N63" s="11">
        <v>7</v>
      </c>
      <c r="O63" s="11">
        <v>9</v>
      </c>
      <c r="P63" s="11">
        <v>6</v>
      </c>
      <c r="Q63" s="11">
        <v>9</v>
      </c>
      <c r="R63" s="11">
        <v>6</v>
      </c>
      <c r="S63" s="11">
        <v>5</v>
      </c>
      <c r="T63" s="11">
        <v>5</v>
      </c>
      <c r="U63" s="11">
        <v>10</v>
      </c>
      <c r="V63" s="11">
        <v>2</v>
      </c>
      <c r="W63" s="11">
        <v>2</v>
      </c>
      <c r="X63" s="11">
        <v>6</v>
      </c>
      <c r="Y63" s="11">
        <v>8</v>
      </c>
      <c r="Z63" s="11">
        <v>9</v>
      </c>
      <c r="AA63" s="11">
        <v>5</v>
      </c>
      <c r="AB63" s="11">
        <v>6</v>
      </c>
      <c r="AC63" s="11">
        <v>6</v>
      </c>
      <c r="AD63" s="11">
        <v>4</v>
      </c>
    </row>
    <row r="64" spans="1:30" x14ac:dyDescent="0.25">
      <c r="A64" s="14">
        <v>13</v>
      </c>
      <c r="B64" s="15"/>
      <c r="C64" s="6"/>
      <c r="D64" s="6" t="s">
        <v>46</v>
      </c>
      <c r="E64" s="11">
        <v>5</v>
      </c>
      <c r="F64" s="11">
        <v>7</v>
      </c>
      <c r="G64" s="11">
        <v>3</v>
      </c>
      <c r="H64" s="11">
        <v>8</v>
      </c>
      <c r="I64" s="11">
        <v>4</v>
      </c>
      <c r="J64" s="11">
        <v>6</v>
      </c>
      <c r="K64" s="11">
        <v>6</v>
      </c>
      <c r="L64" s="11">
        <v>7</v>
      </c>
      <c r="M64" s="11">
        <v>1</v>
      </c>
      <c r="N64" s="11">
        <v>6</v>
      </c>
      <c r="O64" s="11">
        <v>2</v>
      </c>
      <c r="P64" s="11">
        <v>2</v>
      </c>
      <c r="Q64" s="11">
        <v>1</v>
      </c>
      <c r="R64" s="11">
        <v>1</v>
      </c>
      <c r="S64" s="11">
        <v>1</v>
      </c>
      <c r="T64" s="11">
        <v>5</v>
      </c>
      <c r="U64" s="11">
        <v>1</v>
      </c>
      <c r="V64" s="11">
        <v>2</v>
      </c>
      <c r="W64" s="11">
        <v>3</v>
      </c>
      <c r="X64" s="11">
        <v>8</v>
      </c>
      <c r="Y64" s="11">
        <v>5</v>
      </c>
      <c r="Z64" s="11">
        <v>5</v>
      </c>
      <c r="AA64" s="11">
        <v>3</v>
      </c>
      <c r="AB64" s="11">
        <v>5</v>
      </c>
      <c r="AC64" s="11">
        <v>3</v>
      </c>
      <c r="AD64" s="11">
        <v>2</v>
      </c>
    </row>
    <row r="65" spans="1:30" x14ac:dyDescent="0.25">
      <c r="A65" s="14"/>
      <c r="B65" s="15"/>
      <c r="C65" s="6"/>
      <c r="D65" s="6" t="s">
        <v>191</v>
      </c>
      <c r="E65" s="11">
        <v>4</v>
      </c>
      <c r="F65" s="11">
        <v>3</v>
      </c>
      <c r="G65" s="11">
        <v>5</v>
      </c>
      <c r="H65" s="11">
        <v>2</v>
      </c>
      <c r="I65" s="11">
        <v>2</v>
      </c>
      <c r="J65" s="11">
        <v>3</v>
      </c>
      <c r="K65" s="11">
        <v>1</v>
      </c>
      <c r="L65" s="11">
        <v>1</v>
      </c>
      <c r="M65" s="11">
        <v>0</v>
      </c>
      <c r="N65" s="11">
        <v>0</v>
      </c>
      <c r="O65" s="11">
        <v>1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</row>
    <row r="66" spans="1:30" x14ac:dyDescent="0.25">
      <c r="A66" s="14">
        <v>15</v>
      </c>
      <c r="B66" s="15"/>
      <c r="C66" s="6"/>
      <c r="D66" s="6" t="s">
        <v>47</v>
      </c>
      <c r="E66" s="11">
        <v>13</v>
      </c>
      <c r="F66" s="11">
        <v>13</v>
      </c>
      <c r="G66" s="11">
        <v>18</v>
      </c>
      <c r="H66" s="11">
        <v>15</v>
      </c>
      <c r="I66" s="11">
        <v>16</v>
      </c>
      <c r="J66" s="11">
        <v>17</v>
      </c>
      <c r="K66" s="11">
        <v>16</v>
      </c>
      <c r="L66" s="11">
        <v>19</v>
      </c>
      <c r="M66" s="11">
        <v>18</v>
      </c>
      <c r="N66" s="11">
        <v>22</v>
      </c>
      <c r="O66" s="11">
        <v>20</v>
      </c>
      <c r="P66" s="11">
        <v>18</v>
      </c>
      <c r="Q66" s="11">
        <v>13</v>
      </c>
      <c r="R66" s="11">
        <v>23</v>
      </c>
      <c r="S66" s="11">
        <v>23</v>
      </c>
      <c r="T66" s="11">
        <v>29</v>
      </c>
      <c r="U66" s="11">
        <v>25</v>
      </c>
      <c r="V66" s="11">
        <v>38</v>
      </c>
      <c r="W66" s="11">
        <v>30</v>
      </c>
      <c r="X66" s="11">
        <v>34</v>
      </c>
      <c r="Y66" s="11">
        <v>33</v>
      </c>
      <c r="Z66" s="11">
        <v>26</v>
      </c>
      <c r="AA66" s="11">
        <v>42</v>
      </c>
      <c r="AB66" s="11">
        <v>38</v>
      </c>
      <c r="AC66" s="11">
        <v>34</v>
      </c>
      <c r="AD66" s="11">
        <v>29</v>
      </c>
    </row>
    <row r="67" spans="1:30" x14ac:dyDescent="0.25">
      <c r="A67" s="14">
        <v>314</v>
      </c>
      <c r="B67" s="15"/>
      <c r="C67" s="6"/>
      <c r="D67" s="6" t="s">
        <v>48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1</v>
      </c>
      <c r="AA67" s="11">
        <v>0</v>
      </c>
      <c r="AB67" s="11">
        <v>0</v>
      </c>
      <c r="AC67" s="11">
        <v>0</v>
      </c>
      <c r="AD67" s="11">
        <v>0</v>
      </c>
    </row>
    <row r="68" spans="1:30" x14ac:dyDescent="0.25">
      <c r="A68" s="14">
        <v>440</v>
      </c>
      <c r="B68" s="15"/>
      <c r="C68" s="10" t="s">
        <v>49</v>
      </c>
      <c r="D68" s="6"/>
      <c r="E68" s="11"/>
      <c r="F68" s="11"/>
      <c r="G68" s="11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13"/>
    </row>
    <row r="69" spans="1:30" x14ac:dyDescent="0.25">
      <c r="A69" s="14">
        <v>18</v>
      </c>
      <c r="B69" s="15"/>
      <c r="C69" s="6"/>
      <c r="D69" s="6" t="s">
        <v>50</v>
      </c>
      <c r="E69" s="11">
        <v>25</v>
      </c>
      <c r="F69" s="11">
        <v>17</v>
      </c>
      <c r="G69" s="11">
        <v>19</v>
      </c>
      <c r="H69" s="11">
        <v>30</v>
      </c>
      <c r="I69" s="11">
        <v>34</v>
      </c>
      <c r="J69" s="11">
        <v>34</v>
      </c>
      <c r="K69" s="11">
        <v>25</v>
      </c>
      <c r="L69" s="11">
        <v>17</v>
      </c>
      <c r="M69" s="11">
        <v>21</v>
      </c>
      <c r="N69" s="11">
        <v>11</v>
      </c>
      <c r="O69" s="11">
        <v>21</v>
      </c>
      <c r="P69" s="11">
        <v>17</v>
      </c>
      <c r="Q69" s="11">
        <v>21</v>
      </c>
      <c r="R69" s="11">
        <v>16</v>
      </c>
      <c r="S69" s="11">
        <v>23</v>
      </c>
      <c r="T69" s="11">
        <v>24</v>
      </c>
      <c r="U69" s="11">
        <v>12</v>
      </c>
      <c r="V69" s="11">
        <v>23</v>
      </c>
      <c r="W69" s="11">
        <v>23</v>
      </c>
      <c r="X69" s="11">
        <v>24</v>
      </c>
      <c r="Y69" s="11">
        <v>18</v>
      </c>
      <c r="Z69" s="11">
        <v>23</v>
      </c>
      <c r="AA69" s="11">
        <v>18</v>
      </c>
      <c r="AB69" s="11">
        <v>31</v>
      </c>
      <c r="AC69" s="11">
        <v>20</v>
      </c>
      <c r="AD69" s="11">
        <v>21</v>
      </c>
    </row>
    <row r="70" spans="1:30" x14ac:dyDescent="0.25">
      <c r="A70" s="14">
        <v>17</v>
      </c>
      <c r="B70" s="15"/>
      <c r="C70" s="6"/>
      <c r="D70" s="6" t="s">
        <v>51</v>
      </c>
      <c r="E70" s="11">
        <v>5</v>
      </c>
      <c r="F70" s="11">
        <v>5</v>
      </c>
      <c r="G70" s="11">
        <v>6</v>
      </c>
      <c r="H70" s="11">
        <v>10</v>
      </c>
      <c r="I70" s="11">
        <v>11</v>
      </c>
      <c r="J70" s="11">
        <v>16</v>
      </c>
      <c r="K70" s="11">
        <v>16</v>
      </c>
      <c r="L70" s="11">
        <v>9</v>
      </c>
      <c r="M70" s="11">
        <v>13</v>
      </c>
      <c r="N70" s="11">
        <v>6</v>
      </c>
      <c r="O70" s="11">
        <v>14</v>
      </c>
      <c r="P70" s="11">
        <v>10</v>
      </c>
      <c r="Q70" s="11">
        <v>3</v>
      </c>
      <c r="R70" s="11">
        <v>12</v>
      </c>
      <c r="S70" s="11">
        <v>5</v>
      </c>
      <c r="T70" s="11">
        <v>9</v>
      </c>
      <c r="U70" s="11">
        <v>6</v>
      </c>
      <c r="V70" s="11">
        <v>10</v>
      </c>
      <c r="W70" s="11">
        <v>14</v>
      </c>
      <c r="X70" s="11">
        <v>11</v>
      </c>
      <c r="Y70" s="11">
        <v>13</v>
      </c>
      <c r="Z70" s="11">
        <v>18</v>
      </c>
      <c r="AA70" s="11">
        <v>23</v>
      </c>
      <c r="AB70" s="11">
        <v>22</v>
      </c>
      <c r="AC70" s="11">
        <v>25</v>
      </c>
      <c r="AD70" s="11">
        <v>14</v>
      </c>
    </row>
    <row r="71" spans="1:30" x14ac:dyDescent="0.25">
      <c r="A71" s="14"/>
      <c r="B71" s="15"/>
      <c r="C71" s="6"/>
      <c r="D71" s="6"/>
      <c r="E71" s="19"/>
      <c r="F71" s="19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x14ac:dyDescent="0.25">
      <c r="A72" s="14"/>
      <c r="B72" s="15"/>
      <c r="C72" s="6"/>
      <c r="D72" s="6"/>
      <c r="E72" s="19"/>
      <c r="F72" s="1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35"/>
    </row>
    <row r="73" spans="1:30" x14ac:dyDescent="0.25">
      <c r="A73" s="14"/>
      <c r="B73" s="15"/>
      <c r="C73" s="6"/>
      <c r="D73" s="6"/>
      <c r="E73" s="19"/>
      <c r="F73" s="1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35"/>
    </row>
    <row r="74" spans="1:30" x14ac:dyDescent="0.25">
      <c r="A74" s="34"/>
      <c r="B74" s="15"/>
      <c r="C74" s="6"/>
      <c r="D74" s="6"/>
      <c r="E74" s="19"/>
      <c r="F74" s="19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35"/>
    </row>
    <row r="75" spans="1:30" x14ac:dyDescent="0.25">
      <c r="A75" s="40" t="s">
        <v>0</v>
      </c>
      <c r="B75" s="38"/>
      <c r="C75" s="38"/>
      <c r="D75" s="38"/>
      <c r="E75" s="1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x14ac:dyDescent="0.25">
      <c r="A76" s="41" t="s">
        <v>248</v>
      </c>
      <c r="B76" s="41"/>
      <c r="C76" s="41"/>
      <c r="D76" s="41"/>
      <c r="E76" s="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x14ac:dyDescent="0.25">
      <c r="A77" s="14"/>
      <c r="B77" s="15"/>
      <c r="C77" s="6"/>
      <c r="D77" s="6"/>
      <c r="E77" s="19"/>
      <c r="F77" s="19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35"/>
    </row>
    <row r="78" spans="1:30" x14ac:dyDescent="0.25">
      <c r="A78" s="14"/>
      <c r="B78" s="4" t="s">
        <v>2</v>
      </c>
      <c r="C78" s="6"/>
      <c r="D78" s="6"/>
      <c r="E78" s="42" t="s">
        <v>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x14ac:dyDescent="0.25">
      <c r="A79" s="14"/>
      <c r="B79" s="4" t="s">
        <v>178</v>
      </c>
      <c r="C79" s="6"/>
      <c r="D79" s="6"/>
      <c r="E79" s="3" t="s">
        <v>180</v>
      </c>
      <c r="F79" s="3" t="s">
        <v>181</v>
      </c>
      <c r="G79" s="3" t="s">
        <v>182</v>
      </c>
      <c r="H79" s="3">
        <v>1993</v>
      </c>
      <c r="I79" s="3">
        <v>1994</v>
      </c>
      <c r="J79" s="3">
        <v>1995</v>
      </c>
      <c r="K79" s="3">
        <v>1996</v>
      </c>
      <c r="L79" s="3">
        <v>1997</v>
      </c>
      <c r="M79" s="3">
        <v>1998</v>
      </c>
      <c r="N79" s="3">
        <v>1999</v>
      </c>
      <c r="O79" s="3">
        <v>2000</v>
      </c>
      <c r="P79" s="3">
        <v>2001</v>
      </c>
      <c r="Q79" s="3">
        <v>2002</v>
      </c>
      <c r="R79" s="3">
        <v>2003</v>
      </c>
      <c r="S79" s="3">
        <v>2004</v>
      </c>
      <c r="T79" s="3">
        <v>2005</v>
      </c>
      <c r="U79" s="3">
        <v>2006</v>
      </c>
      <c r="V79" s="3">
        <v>2007</v>
      </c>
      <c r="W79" s="3">
        <v>2008</v>
      </c>
      <c r="X79" s="3">
        <v>2009</v>
      </c>
      <c r="Y79" s="3">
        <v>2010</v>
      </c>
      <c r="Z79" s="3">
        <v>2011</v>
      </c>
      <c r="AA79" s="3">
        <v>2012</v>
      </c>
      <c r="AB79" s="3">
        <v>2013</v>
      </c>
      <c r="AC79" s="3">
        <v>2014</v>
      </c>
      <c r="AD79" s="3">
        <v>2015</v>
      </c>
    </row>
    <row r="80" spans="1:30" x14ac:dyDescent="0.25">
      <c r="A80" s="14">
        <v>442</v>
      </c>
      <c r="B80" s="15"/>
      <c r="C80" s="10" t="s">
        <v>52</v>
      </c>
      <c r="D80" s="6"/>
      <c r="E80" s="11"/>
      <c r="F80" s="11"/>
      <c r="G80" s="1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3"/>
      <c r="V80" s="13"/>
      <c r="W80" s="13"/>
      <c r="X80" s="13"/>
      <c r="Y80" s="7"/>
      <c r="Z80" s="7"/>
      <c r="AA80" s="13"/>
      <c r="AB80" s="13"/>
      <c r="AC80" s="13"/>
      <c r="AD80" s="13"/>
    </row>
    <row r="81" spans="1:30" x14ac:dyDescent="0.25">
      <c r="A81" s="14">
        <v>43</v>
      </c>
      <c r="B81" s="15"/>
      <c r="C81" s="6"/>
      <c r="D81" s="6" t="s">
        <v>53</v>
      </c>
      <c r="E81" s="11">
        <v>84</v>
      </c>
      <c r="F81" s="11">
        <v>76</v>
      </c>
      <c r="G81" s="11">
        <v>81</v>
      </c>
      <c r="H81" s="11">
        <v>111</v>
      </c>
      <c r="I81" s="11">
        <v>97</v>
      </c>
      <c r="J81" s="11">
        <v>117</v>
      </c>
      <c r="K81" s="11">
        <v>97</v>
      </c>
      <c r="L81" s="11">
        <v>92</v>
      </c>
      <c r="M81" s="11">
        <v>111</v>
      </c>
      <c r="N81" s="11">
        <v>90</v>
      </c>
      <c r="O81" s="11">
        <v>116</v>
      </c>
      <c r="P81" s="11">
        <v>92</v>
      </c>
      <c r="Q81" s="11">
        <v>129</v>
      </c>
      <c r="R81" s="11">
        <v>114</v>
      </c>
      <c r="S81" s="11">
        <v>120</v>
      </c>
      <c r="T81" s="11">
        <v>118</v>
      </c>
      <c r="U81" s="11">
        <v>135</v>
      </c>
      <c r="V81" s="11">
        <v>142</v>
      </c>
      <c r="W81" s="11">
        <v>115</v>
      </c>
      <c r="X81" s="11">
        <v>123</v>
      </c>
      <c r="Y81" s="11">
        <v>139</v>
      </c>
      <c r="Z81" s="11">
        <v>134</v>
      </c>
      <c r="AA81" s="11">
        <v>136</v>
      </c>
      <c r="AB81" s="11">
        <v>126</v>
      </c>
      <c r="AC81" s="11">
        <v>112</v>
      </c>
      <c r="AD81" s="11">
        <v>99</v>
      </c>
    </row>
    <row r="82" spans="1:30" x14ac:dyDescent="0.25">
      <c r="A82" s="14">
        <v>32</v>
      </c>
      <c r="B82" s="15"/>
      <c r="C82" s="6"/>
      <c r="D82" s="6" t="s">
        <v>192</v>
      </c>
      <c r="E82" s="11">
        <v>46</v>
      </c>
      <c r="F82" s="11">
        <v>45</v>
      </c>
      <c r="G82" s="11">
        <v>61</v>
      </c>
      <c r="H82" s="11">
        <v>52</v>
      </c>
      <c r="I82" s="11">
        <v>39</v>
      </c>
      <c r="J82" s="11">
        <v>37</v>
      </c>
      <c r="K82" s="11">
        <v>35</v>
      </c>
      <c r="L82" s="11">
        <v>41</v>
      </c>
      <c r="M82" s="11">
        <v>42</v>
      </c>
      <c r="N82" s="11">
        <v>54</v>
      </c>
      <c r="O82" s="11">
        <v>64</v>
      </c>
      <c r="P82" s="11">
        <v>41</v>
      </c>
      <c r="Q82" s="11">
        <v>70</v>
      </c>
      <c r="R82" s="11">
        <v>49</v>
      </c>
      <c r="S82" s="11">
        <v>39</v>
      </c>
      <c r="T82" s="11">
        <v>49</v>
      </c>
      <c r="U82" s="11">
        <v>35</v>
      </c>
      <c r="V82" s="11">
        <v>38</v>
      </c>
      <c r="W82" s="11">
        <v>30</v>
      </c>
      <c r="X82" s="11">
        <v>18</v>
      </c>
      <c r="Y82" s="11">
        <v>11</v>
      </c>
      <c r="Z82" s="11">
        <v>2</v>
      </c>
      <c r="AA82" s="11">
        <v>1</v>
      </c>
      <c r="AB82" s="11">
        <v>0</v>
      </c>
      <c r="AC82" s="11">
        <v>0</v>
      </c>
      <c r="AD82" s="11">
        <v>0</v>
      </c>
    </row>
    <row r="83" spans="1:30" x14ac:dyDescent="0.25">
      <c r="A83" s="14">
        <v>452</v>
      </c>
      <c r="B83" s="15"/>
      <c r="C83" s="10" t="s">
        <v>54</v>
      </c>
      <c r="D83" s="6"/>
      <c r="E83" s="11"/>
      <c r="F83" s="11"/>
      <c r="G83" s="1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13"/>
    </row>
    <row r="84" spans="1:30" x14ac:dyDescent="0.25">
      <c r="A84" s="14">
        <v>27</v>
      </c>
      <c r="B84" s="15"/>
      <c r="C84" s="6"/>
      <c r="D84" s="6" t="s">
        <v>55</v>
      </c>
      <c r="E84" s="11">
        <v>51</v>
      </c>
      <c r="F84" s="11">
        <v>66</v>
      </c>
      <c r="G84" s="11">
        <v>51</v>
      </c>
      <c r="H84" s="11">
        <v>55</v>
      </c>
      <c r="I84" s="11">
        <v>57</v>
      </c>
      <c r="J84" s="11">
        <v>43</v>
      </c>
      <c r="K84" s="11">
        <v>47</v>
      </c>
      <c r="L84" s="11">
        <v>50</v>
      </c>
      <c r="M84" s="11">
        <v>45</v>
      </c>
      <c r="N84" s="11">
        <v>41</v>
      </c>
      <c r="O84" s="11">
        <v>36</v>
      </c>
      <c r="P84" s="11">
        <v>34</v>
      </c>
      <c r="Q84" s="11">
        <v>46</v>
      </c>
      <c r="R84" s="11">
        <v>34</v>
      </c>
      <c r="S84" s="11">
        <v>54</v>
      </c>
      <c r="T84" s="11">
        <v>60</v>
      </c>
      <c r="U84" s="11">
        <v>81</v>
      </c>
      <c r="V84" s="11">
        <v>87</v>
      </c>
      <c r="W84" s="11">
        <v>79</v>
      </c>
      <c r="X84" s="11">
        <v>69</v>
      </c>
      <c r="Y84" s="11">
        <v>76</v>
      </c>
      <c r="Z84" s="11">
        <v>81</v>
      </c>
      <c r="AA84" s="11">
        <v>75</v>
      </c>
      <c r="AB84" s="11">
        <v>81</v>
      </c>
      <c r="AC84" s="11">
        <v>71</v>
      </c>
      <c r="AD84" s="11">
        <v>61</v>
      </c>
    </row>
    <row r="85" spans="1:30" x14ac:dyDescent="0.25">
      <c r="A85" s="14">
        <v>454</v>
      </c>
      <c r="B85" s="15"/>
      <c r="C85" s="10" t="s">
        <v>56</v>
      </c>
      <c r="D85" s="6"/>
      <c r="E85" s="11"/>
      <c r="F85" s="11"/>
      <c r="G85" s="1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4"/>
      <c r="V85" s="7"/>
      <c r="W85" s="7"/>
      <c r="X85" s="7"/>
      <c r="Y85" s="7"/>
      <c r="Z85" s="7"/>
      <c r="AA85" s="7"/>
      <c r="AB85" s="7"/>
      <c r="AC85" s="13"/>
      <c r="AD85" s="13"/>
    </row>
    <row r="86" spans="1:30" x14ac:dyDescent="0.25">
      <c r="A86" s="14">
        <v>6</v>
      </c>
      <c r="B86" s="15"/>
      <c r="C86" s="6"/>
      <c r="D86" s="6" t="s">
        <v>193</v>
      </c>
      <c r="E86" s="11">
        <v>3</v>
      </c>
      <c r="F86" s="11">
        <v>9</v>
      </c>
      <c r="G86" s="11">
        <v>11</v>
      </c>
      <c r="H86" s="11">
        <v>15</v>
      </c>
      <c r="I86" s="11">
        <v>14</v>
      </c>
      <c r="J86" s="11">
        <v>13</v>
      </c>
      <c r="K86" s="11">
        <v>10</v>
      </c>
      <c r="L86" s="11">
        <v>20</v>
      </c>
      <c r="M86" s="11">
        <v>12</v>
      </c>
      <c r="N86" s="11">
        <v>14</v>
      </c>
      <c r="O86" s="11">
        <v>11</v>
      </c>
      <c r="P86" s="11">
        <v>9</v>
      </c>
      <c r="Q86" s="11">
        <v>10</v>
      </c>
      <c r="R86" s="11">
        <v>10</v>
      </c>
      <c r="S86" s="11">
        <v>12</v>
      </c>
      <c r="T86" s="11">
        <v>16</v>
      </c>
      <c r="U86" s="7">
        <v>20</v>
      </c>
      <c r="V86" s="11">
        <v>15</v>
      </c>
      <c r="W86" s="11">
        <v>11</v>
      </c>
      <c r="X86" s="11">
        <v>17</v>
      </c>
      <c r="Y86" s="11">
        <v>18</v>
      </c>
      <c r="Z86" s="11">
        <v>13</v>
      </c>
      <c r="AA86" s="11">
        <v>16</v>
      </c>
      <c r="AB86" s="11">
        <v>8</v>
      </c>
      <c r="AC86" s="11">
        <v>13</v>
      </c>
      <c r="AD86" s="11">
        <v>16</v>
      </c>
    </row>
    <row r="87" spans="1:30" x14ac:dyDescent="0.25">
      <c r="A87" s="14">
        <v>456</v>
      </c>
      <c r="B87" s="15"/>
      <c r="C87" s="10" t="s">
        <v>57</v>
      </c>
      <c r="D87" s="6"/>
      <c r="E87" s="11"/>
      <c r="F87" s="11"/>
      <c r="G87" s="1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3"/>
      <c r="V87" s="7"/>
      <c r="W87" s="7"/>
      <c r="X87" s="7"/>
      <c r="Y87" s="7"/>
      <c r="Z87" s="7"/>
      <c r="AA87" s="7"/>
      <c r="AB87" s="7"/>
      <c r="AC87" s="13"/>
      <c r="AD87" s="13"/>
    </row>
    <row r="88" spans="1:30" x14ac:dyDescent="0.25">
      <c r="A88" s="14">
        <v>72</v>
      </c>
      <c r="B88" s="15"/>
      <c r="C88" s="6"/>
      <c r="D88" s="6" t="s">
        <v>58</v>
      </c>
      <c r="E88" s="11">
        <v>8</v>
      </c>
      <c r="F88" s="11">
        <v>6</v>
      </c>
      <c r="G88" s="11">
        <v>9</v>
      </c>
      <c r="H88" s="11">
        <v>17</v>
      </c>
      <c r="I88" s="11">
        <v>15</v>
      </c>
      <c r="J88" s="11">
        <v>19</v>
      </c>
      <c r="K88" s="11">
        <v>18</v>
      </c>
      <c r="L88" s="11">
        <v>18</v>
      </c>
      <c r="M88" s="11">
        <v>11</v>
      </c>
      <c r="N88" s="11">
        <v>16</v>
      </c>
      <c r="O88" s="11">
        <v>12</v>
      </c>
      <c r="P88" s="11">
        <v>14</v>
      </c>
      <c r="Q88" s="11">
        <v>15</v>
      </c>
      <c r="R88" s="11">
        <v>25</v>
      </c>
      <c r="S88" s="11">
        <v>19</v>
      </c>
      <c r="T88" s="11">
        <v>15</v>
      </c>
      <c r="U88" s="11">
        <v>18</v>
      </c>
      <c r="V88" s="11">
        <v>22</v>
      </c>
      <c r="W88" s="11">
        <v>15</v>
      </c>
      <c r="X88" s="11">
        <v>18</v>
      </c>
      <c r="Y88" s="11">
        <v>17</v>
      </c>
      <c r="Z88" s="11">
        <v>23</v>
      </c>
      <c r="AA88" s="11">
        <v>17</v>
      </c>
      <c r="AB88" s="11">
        <v>17</v>
      </c>
      <c r="AC88" s="11">
        <v>17</v>
      </c>
      <c r="AD88" s="11">
        <v>17</v>
      </c>
    </row>
    <row r="89" spans="1:30" x14ac:dyDescent="0.25">
      <c r="A89" s="14">
        <v>460</v>
      </c>
      <c r="B89" s="15"/>
      <c r="C89" s="10" t="s">
        <v>59</v>
      </c>
      <c r="D89" s="6"/>
      <c r="E89" s="11"/>
      <c r="F89" s="11"/>
      <c r="G89" s="11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3"/>
      <c r="V89" s="7"/>
      <c r="W89" s="7"/>
      <c r="X89" s="7"/>
      <c r="Y89" s="7"/>
      <c r="Z89" s="7"/>
      <c r="AA89" s="7"/>
      <c r="AB89" s="7"/>
      <c r="AC89" s="13"/>
      <c r="AD89" s="13"/>
    </row>
    <row r="90" spans="1:30" x14ac:dyDescent="0.25">
      <c r="A90" s="14">
        <v>44</v>
      </c>
      <c r="B90" s="15"/>
      <c r="C90" s="6"/>
      <c r="D90" s="6" t="s">
        <v>60</v>
      </c>
      <c r="E90" s="11">
        <v>119</v>
      </c>
      <c r="F90" s="11">
        <v>137</v>
      </c>
      <c r="G90" s="11">
        <v>151</v>
      </c>
      <c r="H90" s="11">
        <v>142</v>
      </c>
      <c r="I90" s="11">
        <v>121</v>
      </c>
      <c r="J90" s="11">
        <v>103</v>
      </c>
      <c r="K90" s="11">
        <v>78</v>
      </c>
      <c r="L90" s="11">
        <v>65</v>
      </c>
      <c r="M90" s="11">
        <v>86</v>
      </c>
      <c r="N90" s="11">
        <v>70</v>
      </c>
      <c r="O90" s="11">
        <v>77</v>
      </c>
      <c r="P90" s="11">
        <v>83</v>
      </c>
      <c r="Q90" s="11">
        <v>89</v>
      </c>
      <c r="R90" s="11">
        <v>84</v>
      </c>
      <c r="S90" s="11">
        <v>102</v>
      </c>
      <c r="T90" s="11">
        <v>120</v>
      </c>
      <c r="U90" s="11">
        <v>119</v>
      </c>
      <c r="V90" s="11">
        <v>136</v>
      </c>
      <c r="W90" s="11">
        <v>126</v>
      </c>
      <c r="X90" s="11">
        <v>96</v>
      </c>
      <c r="Y90" s="11">
        <v>103</v>
      </c>
      <c r="Z90" s="11">
        <v>106</v>
      </c>
      <c r="AA90" s="11">
        <v>93</v>
      </c>
      <c r="AB90" s="11">
        <v>107</v>
      </c>
      <c r="AC90" s="11">
        <v>98</v>
      </c>
      <c r="AD90" s="11">
        <v>83</v>
      </c>
    </row>
    <row r="91" spans="1:30" x14ac:dyDescent="0.25">
      <c r="A91" s="14"/>
      <c r="B91" s="15"/>
      <c r="C91" s="6"/>
      <c r="D91" s="6" t="s">
        <v>243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3</v>
      </c>
    </row>
    <row r="92" spans="1:30" x14ac:dyDescent="0.25">
      <c r="A92" s="14">
        <v>462</v>
      </c>
      <c r="B92" s="15"/>
      <c r="C92" s="10" t="s">
        <v>61</v>
      </c>
      <c r="D92" s="6"/>
      <c r="E92" s="11"/>
      <c r="F92" s="11"/>
      <c r="G92" s="11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7"/>
      <c r="V92" s="11"/>
      <c r="W92" s="11"/>
      <c r="X92" s="8"/>
      <c r="Y92" s="16"/>
      <c r="Z92" s="16"/>
      <c r="AA92" s="8"/>
      <c r="AB92" s="8"/>
      <c r="AC92" s="13"/>
      <c r="AD92" s="13"/>
    </row>
    <row r="93" spans="1:30" x14ac:dyDescent="0.25">
      <c r="A93" s="14">
        <v>8</v>
      </c>
      <c r="B93" s="15"/>
      <c r="C93" s="6"/>
      <c r="D93" s="6" t="s">
        <v>62</v>
      </c>
      <c r="E93" s="11">
        <v>119</v>
      </c>
      <c r="F93" s="11">
        <v>158</v>
      </c>
      <c r="G93" s="11">
        <v>170</v>
      </c>
      <c r="H93" s="11">
        <v>131</v>
      </c>
      <c r="I93" s="11">
        <v>185</v>
      </c>
      <c r="J93" s="11">
        <v>198</v>
      </c>
      <c r="K93" s="11">
        <v>159</v>
      </c>
      <c r="L93" s="11">
        <v>151</v>
      </c>
      <c r="M93" s="11">
        <v>127</v>
      </c>
      <c r="N93" s="11">
        <v>147</v>
      </c>
      <c r="O93" s="11">
        <v>130</v>
      </c>
      <c r="P93" s="11">
        <v>152</v>
      </c>
      <c r="Q93" s="11">
        <v>139</v>
      </c>
      <c r="R93" s="11">
        <v>150</v>
      </c>
      <c r="S93" s="11">
        <v>161</v>
      </c>
      <c r="T93" s="11">
        <v>180</v>
      </c>
      <c r="U93" s="11">
        <v>146</v>
      </c>
      <c r="V93" s="11">
        <v>152</v>
      </c>
      <c r="W93" s="11">
        <v>139</v>
      </c>
      <c r="X93" s="11">
        <v>111</v>
      </c>
      <c r="Y93" s="11">
        <v>116</v>
      </c>
      <c r="Z93" s="11">
        <v>131</v>
      </c>
      <c r="AA93" s="11">
        <v>132</v>
      </c>
      <c r="AB93" s="11">
        <v>148</v>
      </c>
      <c r="AC93" s="11">
        <v>168</v>
      </c>
      <c r="AD93" s="11">
        <v>144</v>
      </c>
    </row>
    <row r="94" spans="1:30" x14ac:dyDescent="0.25">
      <c r="A94" s="14">
        <v>465</v>
      </c>
      <c r="B94" s="15"/>
      <c r="C94" s="10" t="s">
        <v>63</v>
      </c>
      <c r="D94" s="6"/>
      <c r="E94" s="11"/>
      <c r="F94" s="11"/>
      <c r="G94" s="1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13"/>
    </row>
    <row r="95" spans="1:30" x14ac:dyDescent="0.25">
      <c r="A95" s="14">
        <v>53</v>
      </c>
      <c r="B95" s="15"/>
      <c r="C95" s="6"/>
      <c r="D95" s="6" t="s">
        <v>64</v>
      </c>
      <c r="E95" s="11">
        <v>56</v>
      </c>
      <c r="F95" s="11">
        <v>65</v>
      </c>
      <c r="G95" s="11">
        <v>94</v>
      </c>
      <c r="H95" s="11">
        <v>83</v>
      </c>
      <c r="I95" s="11">
        <v>88</v>
      </c>
      <c r="J95" s="11">
        <v>83</v>
      </c>
      <c r="K95" s="11">
        <v>114</v>
      </c>
      <c r="L95" s="11">
        <v>100</v>
      </c>
      <c r="M95" s="11">
        <v>101</v>
      </c>
      <c r="N95" s="11">
        <v>101</v>
      </c>
      <c r="O95" s="11">
        <v>102</v>
      </c>
      <c r="P95" s="11">
        <v>68</v>
      </c>
      <c r="Q95" s="11">
        <v>83</v>
      </c>
      <c r="R95" s="11">
        <v>71</v>
      </c>
      <c r="S95" s="11">
        <v>71</v>
      </c>
      <c r="T95" s="11">
        <v>55</v>
      </c>
      <c r="U95" s="11">
        <f>14+19</f>
        <v>33</v>
      </c>
      <c r="V95" s="11">
        <v>36</v>
      </c>
      <c r="W95" s="11">
        <v>46</v>
      </c>
      <c r="X95" s="11">
        <v>54</v>
      </c>
      <c r="Y95" s="11">
        <v>43</v>
      </c>
      <c r="Z95" s="11">
        <v>58</v>
      </c>
      <c r="AA95" s="11">
        <v>64</v>
      </c>
      <c r="AB95" s="11">
        <v>55</v>
      </c>
      <c r="AC95" s="11">
        <v>48</v>
      </c>
      <c r="AD95" s="11">
        <v>43</v>
      </c>
    </row>
    <row r="96" spans="1:30" x14ac:dyDescent="0.25">
      <c r="A96" s="14">
        <v>466</v>
      </c>
      <c r="B96" s="15"/>
      <c r="C96" s="10" t="s">
        <v>170</v>
      </c>
      <c r="D96" s="6"/>
      <c r="E96" s="11"/>
      <c r="F96" s="11"/>
      <c r="G96" s="1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13"/>
    </row>
    <row r="97" spans="1:30" x14ac:dyDescent="0.25">
      <c r="A97" s="14">
        <v>48</v>
      </c>
      <c r="B97" s="15"/>
      <c r="C97" s="6"/>
      <c r="D97" s="6" t="s">
        <v>65</v>
      </c>
      <c r="E97" s="11">
        <v>9</v>
      </c>
      <c r="F97" s="11">
        <v>12</v>
      </c>
      <c r="G97" s="11">
        <v>13</v>
      </c>
      <c r="H97" s="11">
        <v>6</v>
      </c>
      <c r="I97" s="11">
        <v>28</v>
      </c>
      <c r="J97" s="11">
        <v>13</v>
      </c>
      <c r="K97" s="11">
        <v>17</v>
      </c>
      <c r="L97" s="11">
        <v>24</v>
      </c>
      <c r="M97" s="11">
        <v>16</v>
      </c>
      <c r="N97" s="11">
        <v>20</v>
      </c>
      <c r="O97" s="11">
        <v>11</v>
      </c>
      <c r="P97" s="11">
        <v>14</v>
      </c>
      <c r="Q97" s="11">
        <v>13</v>
      </c>
      <c r="R97" s="11">
        <v>18</v>
      </c>
      <c r="S97" s="11">
        <v>20</v>
      </c>
      <c r="T97" s="11">
        <v>15</v>
      </c>
      <c r="U97" s="11">
        <v>21</v>
      </c>
      <c r="V97" s="11">
        <v>20</v>
      </c>
      <c r="W97" s="11">
        <v>21</v>
      </c>
      <c r="X97" s="11">
        <v>20</v>
      </c>
      <c r="Y97" s="11">
        <v>25</v>
      </c>
      <c r="Z97" s="11">
        <v>14</v>
      </c>
      <c r="AA97" s="11">
        <v>23</v>
      </c>
      <c r="AB97" s="11">
        <v>22</v>
      </c>
      <c r="AC97" s="11">
        <v>13</v>
      </c>
      <c r="AD97" s="11">
        <v>17</v>
      </c>
    </row>
    <row r="98" spans="1:30" x14ac:dyDescent="0.25">
      <c r="A98" s="14">
        <v>45</v>
      </c>
      <c r="B98" s="15"/>
      <c r="C98" s="6"/>
      <c r="D98" s="6" t="s">
        <v>66</v>
      </c>
      <c r="E98" s="11">
        <v>87</v>
      </c>
      <c r="F98" s="11">
        <v>125</v>
      </c>
      <c r="G98" s="11">
        <v>113</v>
      </c>
      <c r="H98" s="11">
        <v>94</v>
      </c>
      <c r="I98" s="11">
        <v>108</v>
      </c>
      <c r="J98" s="11">
        <v>116</v>
      </c>
      <c r="K98" s="11">
        <v>97</v>
      </c>
      <c r="L98" s="11">
        <v>100</v>
      </c>
      <c r="M98" s="11">
        <v>94</v>
      </c>
      <c r="N98" s="11">
        <v>85</v>
      </c>
      <c r="O98" s="11">
        <v>111</v>
      </c>
      <c r="P98" s="11">
        <v>125</v>
      </c>
      <c r="Q98" s="11">
        <v>98</v>
      </c>
      <c r="R98" s="11">
        <v>115</v>
      </c>
      <c r="S98" s="11">
        <v>56</v>
      </c>
      <c r="T98" s="11">
        <v>68</v>
      </c>
      <c r="U98" s="11">
        <v>67</v>
      </c>
      <c r="V98" s="11">
        <v>91</v>
      </c>
      <c r="W98" s="11">
        <v>75</v>
      </c>
      <c r="X98" s="11">
        <v>63</v>
      </c>
      <c r="Y98" s="11">
        <v>60</v>
      </c>
      <c r="Z98" s="11">
        <v>63</v>
      </c>
      <c r="AA98" s="11">
        <v>60</v>
      </c>
      <c r="AB98" s="11">
        <v>66</v>
      </c>
      <c r="AC98" s="11">
        <v>80</v>
      </c>
      <c r="AD98" s="11">
        <v>107</v>
      </c>
    </row>
    <row r="99" spans="1:30" x14ac:dyDescent="0.25">
      <c r="A99" s="14">
        <v>472</v>
      </c>
      <c r="B99" s="15"/>
      <c r="C99" s="10" t="s">
        <v>67</v>
      </c>
      <c r="D99" s="6"/>
      <c r="E99" s="11"/>
      <c r="F99" s="11"/>
      <c r="G99" s="1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13"/>
    </row>
    <row r="100" spans="1:30" x14ac:dyDescent="0.25">
      <c r="A100" s="14">
        <v>62</v>
      </c>
      <c r="B100" s="15"/>
      <c r="C100" s="6"/>
      <c r="D100" s="6" t="s">
        <v>68</v>
      </c>
      <c r="E100" s="11">
        <v>46</v>
      </c>
      <c r="F100" s="11">
        <v>50</v>
      </c>
      <c r="G100" s="11">
        <v>61</v>
      </c>
      <c r="H100" s="11">
        <v>65</v>
      </c>
      <c r="I100" s="11">
        <v>58</v>
      </c>
      <c r="J100" s="11">
        <v>55</v>
      </c>
      <c r="K100" s="11">
        <v>62</v>
      </c>
      <c r="L100" s="11">
        <v>35</v>
      </c>
      <c r="M100" s="11">
        <v>49</v>
      </c>
      <c r="N100" s="11">
        <v>55</v>
      </c>
      <c r="O100" s="11">
        <v>57</v>
      </c>
      <c r="P100" s="11">
        <v>69</v>
      </c>
      <c r="Q100" s="11">
        <v>42</v>
      </c>
      <c r="R100" s="11">
        <v>45</v>
      </c>
      <c r="S100" s="11">
        <v>72</v>
      </c>
      <c r="T100" s="11">
        <v>70</v>
      </c>
      <c r="U100" s="11">
        <v>74</v>
      </c>
      <c r="V100" s="11">
        <v>67</v>
      </c>
      <c r="W100" s="11">
        <v>58</v>
      </c>
      <c r="X100" s="11">
        <v>84</v>
      </c>
      <c r="Y100" s="11">
        <v>76</v>
      </c>
      <c r="Z100" s="11">
        <v>73</v>
      </c>
      <c r="AA100" s="11">
        <v>84</v>
      </c>
      <c r="AB100" s="11">
        <v>56</v>
      </c>
      <c r="AC100" s="11">
        <v>85</v>
      </c>
      <c r="AD100" s="11">
        <v>66</v>
      </c>
    </row>
    <row r="101" spans="1:30" x14ac:dyDescent="0.25">
      <c r="A101" s="17"/>
      <c r="B101" s="10" t="s">
        <v>31</v>
      </c>
      <c r="C101" s="5"/>
      <c r="D101" s="5"/>
      <c r="E101" s="21">
        <f>SUM(E44:E70,E81:E100)</f>
        <v>1462</v>
      </c>
      <c r="F101" s="21">
        <f t="shared" ref="F101:G101" si="1">SUM(F44:F70,F81:F100)</f>
        <v>1542</v>
      </c>
      <c r="G101" s="21">
        <f t="shared" si="1"/>
        <v>1635</v>
      </c>
      <c r="H101" s="21">
        <f t="shared" ref="H101:AB101" si="2">SUM(H44:H100)-H79</f>
        <v>1617</v>
      </c>
      <c r="I101" s="21">
        <f t="shared" si="2"/>
        <v>1505</v>
      </c>
      <c r="J101" s="21">
        <f t="shared" si="2"/>
        <v>1519</v>
      </c>
      <c r="K101" s="21">
        <f t="shared" si="2"/>
        <v>1322</v>
      </c>
      <c r="L101" s="21">
        <f t="shared" si="2"/>
        <v>1291</v>
      </c>
      <c r="M101" s="21">
        <f t="shared" si="2"/>
        <v>1254</v>
      </c>
      <c r="N101" s="21">
        <f t="shared" si="2"/>
        <v>1239</v>
      </c>
      <c r="O101" s="21">
        <f t="shared" si="2"/>
        <v>1395</v>
      </c>
      <c r="P101" s="21">
        <f t="shared" si="2"/>
        <v>1321</v>
      </c>
      <c r="Q101" s="21">
        <f t="shared" si="2"/>
        <v>1309</v>
      </c>
      <c r="R101" s="21">
        <f t="shared" si="2"/>
        <v>1280</v>
      </c>
      <c r="S101" s="21">
        <f t="shared" si="2"/>
        <v>1359</v>
      </c>
      <c r="T101" s="21">
        <f t="shared" si="2"/>
        <v>1437</v>
      </c>
      <c r="U101" s="21">
        <f t="shared" si="2"/>
        <v>1378</v>
      </c>
      <c r="V101" s="21">
        <f t="shared" si="2"/>
        <v>1522</v>
      </c>
      <c r="W101" s="21">
        <f t="shared" si="2"/>
        <v>1430</v>
      </c>
      <c r="X101" s="21">
        <f t="shared" si="2"/>
        <v>1367</v>
      </c>
      <c r="Y101" s="21">
        <f t="shared" si="2"/>
        <v>1421</v>
      </c>
      <c r="Z101" s="21">
        <f t="shared" si="2"/>
        <v>1388</v>
      </c>
      <c r="AA101" s="21">
        <f t="shared" si="2"/>
        <v>1431</v>
      </c>
      <c r="AB101" s="21">
        <f t="shared" si="2"/>
        <v>1423</v>
      </c>
      <c r="AC101" s="21">
        <f>SUM(AC44:AC100)-AC79</f>
        <v>1455</v>
      </c>
      <c r="AD101" s="21">
        <f>SUM(AD44:AD100)-AD79</f>
        <v>1349</v>
      </c>
    </row>
    <row r="102" spans="1:30" x14ac:dyDescent="0.25">
      <c r="A102" s="17"/>
      <c r="B102" s="10"/>
      <c r="C102" s="5"/>
      <c r="D102" s="5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36"/>
    </row>
    <row r="103" spans="1:30" x14ac:dyDescent="0.25">
      <c r="A103" s="17"/>
      <c r="B103" s="10"/>
      <c r="C103" s="5"/>
      <c r="D103" s="5"/>
      <c r="E103" s="18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36"/>
    </row>
    <row r="104" spans="1:30" x14ac:dyDescent="0.25">
      <c r="A104" s="17"/>
      <c r="B104" s="10"/>
      <c r="C104" s="5"/>
      <c r="D104" s="5"/>
      <c r="E104" s="18"/>
      <c r="F104" s="18"/>
      <c r="G104" s="18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36"/>
    </row>
    <row r="105" spans="1:30" x14ac:dyDescent="0.25">
      <c r="A105" s="17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36"/>
    </row>
    <row r="106" spans="1:30" s="1" customFormat="1" x14ac:dyDescent="0.25">
      <c r="A106" s="17"/>
      <c r="B106" s="10"/>
      <c r="C106" s="5"/>
      <c r="D106" s="5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36"/>
    </row>
    <row r="107" spans="1:30" x14ac:dyDescent="0.25">
      <c r="A107" s="17"/>
      <c r="B107" s="10"/>
      <c r="C107" s="5"/>
      <c r="D107" s="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36"/>
    </row>
    <row r="108" spans="1:30" x14ac:dyDescent="0.25">
      <c r="A108" s="17"/>
      <c r="B108" s="10"/>
      <c r="C108" s="5"/>
      <c r="D108" s="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36"/>
    </row>
    <row r="109" spans="1:30" x14ac:dyDescent="0.25">
      <c r="A109" s="17"/>
      <c r="B109" s="10"/>
      <c r="C109" s="5"/>
      <c r="D109" s="5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36"/>
    </row>
    <row r="110" spans="1:30" x14ac:dyDescent="0.25">
      <c r="A110" s="17"/>
      <c r="B110" s="10"/>
      <c r="C110" s="5"/>
      <c r="D110" s="5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36"/>
    </row>
    <row r="111" spans="1:30" x14ac:dyDescent="0.25">
      <c r="A111" s="34"/>
      <c r="B111" s="10"/>
      <c r="C111" s="5"/>
      <c r="D111" s="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36"/>
    </row>
    <row r="112" spans="1:30" x14ac:dyDescent="0.25">
      <c r="A112" s="40" t="s">
        <v>0</v>
      </c>
      <c r="B112" s="38"/>
      <c r="C112" s="38"/>
      <c r="D112" s="38"/>
      <c r="E112" s="1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x14ac:dyDescent="0.25">
      <c r="A113" s="41" t="s">
        <v>248</v>
      </c>
      <c r="B113" s="41"/>
      <c r="C113" s="41"/>
      <c r="D113" s="41"/>
      <c r="E113" s="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x14ac:dyDescent="0.25">
      <c r="A114" s="14"/>
      <c r="B114" s="15"/>
      <c r="C114" s="6"/>
      <c r="D114" s="6"/>
      <c r="E114" s="19"/>
      <c r="F114" s="1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35"/>
    </row>
    <row r="115" spans="1:30" x14ac:dyDescent="0.25">
      <c r="A115" s="14"/>
      <c r="B115" s="4" t="s">
        <v>2</v>
      </c>
      <c r="C115" s="6"/>
      <c r="D115" s="6"/>
      <c r="E115" s="42" t="s">
        <v>1</v>
      </c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</v>
      </c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x14ac:dyDescent="0.25">
      <c r="A116" s="14"/>
      <c r="B116" s="4" t="s">
        <v>69</v>
      </c>
      <c r="C116" s="6"/>
      <c r="D116" s="6"/>
      <c r="E116" s="3" t="s">
        <v>180</v>
      </c>
      <c r="F116" s="3" t="s">
        <v>181</v>
      </c>
      <c r="G116" s="3" t="s">
        <v>182</v>
      </c>
      <c r="H116" s="3">
        <v>1993</v>
      </c>
      <c r="I116" s="3">
        <v>1994</v>
      </c>
      <c r="J116" s="3">
        <v>1995</v>
      </c>
      <c r="K116" s="3">
        <v>1996</v>
      </c>
      <c r="L116" s="3">
        <v>1997</v>
      </c>
      <c r="M116" s="3">
        <v>1998</v>
      </c>
      <c r="N116" s="3">
        <v>1999</v>
      </c>
      <c r="O116" s="3">
        <v>2000</v>
      </c>
      <c r="P116" s="3">
        <v>2001</v>
      </c>
      <c r="Q116" s="3">
        <v>2002</v>
      </c>
      <c r="R116" s="3">
        <v>2003</v>
      </c>
      <c r="S116" s="3">
        <v>2004</v>
      </c>
      <c r="T116" s="3">
        <v>2005</v>
      </c>
      <c r="U116" s="3">
        <v>2006</v>
      </c>
      <c r="V116" s="3">
        <v>2007</v>
      </c>
      <c r="W116" s="3">
        <v>2008</v>
      </c>
      <c r="X116" s="3">
        <v>2009</v>
      </c>
      <c r="Y116" s="3">
        <v>2010</v>
      </c>
      <c r="Z116" s="3">
        <v>2011</v>
      </c>
      <c r="AA116" s="3">
        <v>2012</v>
      </c>
      <c r="AB116" s="3">
        <v>2013</v>
      </c>
      <c r="AC116" s="3">
        <v>2014</v>
      </c>
      <c r="AD116" s="3">
        <v>2015</v>
      </c>
    </row>
    <row r="117" spans="1:30" x14ac:dyDescent="0.25">
      <c r="A117" s="14">
        <v>552</v>
      </c>
      <c r="B117" s="15"/>
      <c r="C117" s="10" t="s">
        <v>70</v>
      </c>
      <c r="D117" s="6"/>
      <c r="E117" s="16"/>
      <c r="F117" s="1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1"/>
      <c r="V117" s="11"/>
      <c r="W117" s="11"/>
      <c r="X117" s="7"/>
      <c r="Y117" s="7"/>
      <c r="Z117" s="7"/>
      <c r="AA117" s="8"/>
      <c r="AB117" s="8"/>
      <c r="AC117" s="13"/>
      <c r="AD117" s="13"/>
    </row>
    <row r="118" spans="1:30" x14ac:dyDescent="0.25">
      <c r="A118" s="14">
        <v>82</v>
      </c>
      <c r="B118" s="15"/>
      <c r="C118" s="6"/>
      <c r="D118" s="6" t="s">
        <v>71</v>
      </c>
      <c r="E118" s="11">
        <v>167</v>
      </c>
      <c r="F118" s="11">
        <v>170</v>
      </c>
      <c r="G118" s="11">
        <v>176</v>
      </c>
      <c r="H118" s="11">
        <v>178</v>
      </c>
      <c r="I118" s="11">
        <v>186</v>
      </c>
      <c r="J118" s="11">
        <v>157</v>
      </c>
      <c r="K118" s="11">
        <v>128</v>
      </c>
      <c r="L118" s="11">
        <v>114</v>
      </c>
      <c r="M118" s="11">
        <v>115</v>
      </c>
      <c r="N118" s="11">
        <v>85</v>
      </c>
      <c r="O118" s="11">
        <v>79</v>
      </c>
      <c r="P118" s="11">
        <v>66</v>
      </c>
      <c r="Q118" s="11">
        <v>89</v>
      </c>
      <c r="R118" s="11">
        <v>63</v>
      </c>
      <c r="S118" s="11">
        <v>69</v>
      </c>
      <c r="T118" s="11">
        <v>45</v>
      </c>
      <c r="U118" s="11">
        <v>68</v>
      </c>
      <c r="V118" s="11">
        <v>75</v>
      </c>
      <c r="W118" s="11">
        <v>88</v>
      </c>
      <c r="X118" s="11">
        <v>106</v>
      </c>
      <c r="Y118" s="11">
        <v>110</v>
      </c>
      <c r="Z118" s="11">
        <v>103</v>
      </c>
      <c r="AA118" s="11">
        <v>111</v>
      </c>
      <c r="AB118" s="11">
        <v>112</v>
      </c>
      <c r="AC118" s="11">
        <v>122</v>
      </c>
      <c r="AD118" s="11">
        <v>106</v>
      </c>
    </row>
    <row r="119" spans="1:30" x14ac:dyDescent="0.25">
      <c r="A119" s="14"/>
      <c r="B119" s="15"/>
      <c r="C119" s="6"/>
      <c r="D119" s="6" t="s">
        <v>72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2</v>
      </c>
      <c r="W119" s="11">
        <v>6</v>
      </c>
      <c r="X119" s="11">
        <v>7</v>
      </c>
      <c r="Y119" s="11">
        <v>16</v>
      </c>
      <c r="Z119" s="11">
        <v>13</v>
      </c>
      <c r="AA119" s="11">
        <v>17</v>
      </c>
      <c r="AB119" s="11">
        <v>15</v>
      </c>
      <c r="AC119" s="11">
        <v>11</v>
      </c>
      <c r="AD119" s="11">
        <v>15</v>
      </c>
    </row>
    <row r="120" spans="1:30" x14ac:dyDescent="0.25">
      <c r="A120" s="14">
        <v>382</v>
      </c>
      <c r="B120" s="15"/>
      <c r="C120" s="6"/>
      <c r="D120" s="6" t="s">
        <v>73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8</v>
      </c>
      <c r="S120" s="11">
        <v>18</v>
      </c>
      <c r="T120" s="11">
        <v>28</v>
      </c>
      <c r="U120" s="11">
        <v>18</v>
      </c>
      <c r="V120" s="11">
        <v>22</v>
      </c>
      <c r="W120" s="11">
        <v>24</v>
      </c>
      <c r="X120" s="11">
        <v>18</v>
      </c>
      <c r="Y120" s="11">
        <v>45</v>
      </c>
      <c r="Z120" s="11">
        <v>26</v>
      </c>
      <c r="AA120" s="11">
        <v>42</v>
      </c>
      <c r="AB120" s="11">
        <v>25</v>
      </c>
      <c r="AC120" s="11">
        <v>35</v>
      </c>
      <c r="AD120" s="11">
        <v>30</v>
      </c>
    </row>
    <row r="121" spans="1:30" x14ac:dyDescent="0.25">
      <c r="A121" s="14">
        <v>348</v>
      </c>
      <c r="B121" s="15"/>
      <c r="C121" s="10" t="s">
        <v>74</v>
      </c>
      <c r="D121" s="6"/>
      <c r="E121" s="11"/>
      <c r="F121" s="11"/>
      <c r="G121" s="11"/>
      <c r="H121" s="11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13"/>
    </row>
    <row r="122" spans="1:30" x14ac:dyDescent="0.25">
      <c r="A122" s="14">
        <v>76</v>
      </c>
      <c r="B122" s="15"/>
      <c r="C122" s="6"/>
      <c r="D122" s="6" t="s">
        <v>75</v>
      </c>
      <c r="E122" s="11">
        <v>241</v>
      </c>
      <c r="F122" s="11">
        <v>183</v>
      </c>
      <c r="G122" s="11">
        <v>182</v>
      </c>
      <c r="H122" s="11">
        <v>163</v>
      </c>
      <c r="I122" s="11">
        <v>125</v>
      </c>
      <c r="J122" s="11">
        <v>124</v>
      </c>
      <c r="K122" s="11">
        <v>159</v>
      </c>
      <c r="L122" s="11">
        <v>132</v>
      </c>
      <c r="M122" s="11">
        <v>124</v>
      </c>
      <c r="N122" s="11">
        <v>128</v>
      </c>
      <c r="O122" s="11">
        <v>158</v>
      </c>
      <c r="P122" s="11">
        <v>143</v>
      </c>
      <c r="Q122" s="11">
        <v>126</v>
      </c>
      <c r="R122" s="11">
        <v>146</v>
      </c>
      <c r="S122" s="11">
        <v>189</v>
      </c>
      <c r="T122" s="11">
        <v>171</v>
      </c>
      <c r="U122" s="11">
        <v>148</v>
      </c>
      <c r="V122" s="11">
        <v>139</v>
      </c>
      <c r="W122" s="11">
        <v>121</v>
      </c>
      <c r="X122" s="11">
        <v>152</v>
      </c>
      <c r="Y122" s="11">
        <v>190</v>
      </c>
      <c r="Z122" s="11">
        <v>166</v>
      </c>
      <c r="AA122" s="11">
        <v>171</v>
      </c>
      <c r="AB122" s="11">
        <v>153</v>
      </c>
      <c r="AC122" s="11">
        <v>120</v>
      </c>
      <c r="AD122" s="11">
        <v>166</v>
      </c>
    </row>
    <row r="123" spans="1:30" x14ac:dyDescent="0.25">
      <c r="A123" s="14">
        <v>103</v>
      </c>
      <c r="B123" s="15"/>
      <c r="C123" s="6"/>
      <c r="D123" s="6" t="s">
        <v>76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</v>
      </c>
      <c r="K123" s="11">
        <v>7</v>
      </c>
      <c r="L123" s="11">
        <v>12</v>
      </c>
      <c r="M123" s="11">
        <v>15</v>
      </c>
      <c r="N123" s="11">
        <v>14</v>
      </c>
      <c r="O123" s="11">
        <v>17</v>
      </c>
      <c r="P123" s="11">
        <v>13</v>
      </c>
      <c r="Q123" s="11">
        <v>16</v>
      </c>
      <c r="R123" s="11">
        <v>21</v>
      </c>
      <c r="S123" s="11">
        <v>18</v>
      </c>
      <c r="T123" s="11">
        <v>18</v>
      </c>
      <c r="U123" s="11">
        <v>27</v>
      </c>
      <c r="V123" s="11">
        <v>28</v>
      </c>
      <c r="W123" s="11">
        <v>18</v>
      </c>
      <c r="X123" s="11">
        <v>31</v>
      </c>
      <c r="Y123" s="11">
        <v>30</v>
      </c>
      <c r="Z123" s="11">
        <v>25</v>
      </c>
      <c r="AA123" s="11">
        <v>39</v>
      </c>
      <c r="AB123" s="11">
        <v>38</v>
      </c>
      <c r="AC123" s="11">
        <v>27</v>
      </c>
      <c r="AD123" s="11">
        <v>25</v>
      </c>
    </row>
    <row r="124" spans="1:30" x14ac:dyDescent="0.25">
      <c r="A124" s="14">
        <v>558</v>
      </c>
      <c r="B124" s="15"/>
      <c r="C124" s="10" t="s">
        <v>77</v>
      </c>
      <c r="D124" s="6"/>
      <c r="E124" s="11"/>
      <c r="F124" s="11"/>
      <c r="G124" s="11"/>
      <c r="H124" s="11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13"/>
    </row>
    <row r="125" spans="1:30" x14ac:dyDescent="0.25">
      <c r="A125" s="14">
        <v>80</v>
      </c>
      <c r="B125" s="15"/>
      <c r="C125" s="6"/>
      <c r="D125" s="6" t="s">
        <v>78</v>
      </c>
      <c r="E125" s="11">
        <v>151</v>
      </c>
      <c r="F125" s="11">
        <v>138</v>
      </c>
      <c r="G125" s="11">
        <v>174</v>
      </c>
      <c r="H125" s="11">
        <v>173</v>
      </c>
      <c r="I125" s="11">
        <v>164</v>
      </c>
      <c r="J125" s="11">
        <v>141</v>
      </c>
      <c r="K125" s="11">
        <v>109</v>
      </c>
      <c r="L125" s="11">
        <v>117</v>
      </c>
      <c r="M125" s="11">
        <v>103</v>
      </c>
      <c r="N125" s="11">
        <v>146</v>
      </c>
      <c r="O125" s="11">
        <v>184</v>
      </c>
      <c r="P125" s="11">
        <v>204</v>
      </c>
      <c r="Q125" s="11">
        <v>234</v>
      </c>
      <c r="R125" s="11">
        <v>240</v>
      </c>
      <c r="S125" s="11">
        <v>193</v>
      </c>
      <c r="T125" s="11">
        <v>202</v>
      </c>
      <c r="U125" s="11">
        <v>148</v>
      </c>
      <c r="V125" s="11">
        <v>153</v>
      </c>
      <c r="W125" s="11">
        <v>153</v>
      </c>
      <c r="X125" s="11">
        <v>133</v>
      </c>
      <c r="Y125" s="11">
        <v>116</v>
      </c>
      <c r="Z125" s="11">
        <v>107</v>
      </c>
      <c r="AA125" s="11">
        <v>72</v>
      </c>
      <c r="AB125" s="11">
        <v>82</v>
      </c>
      <c r="AC125" s="11">
        <v>83</v>
      </c>
      <c r="AD125" s="11">
        <v>96</v>
      </c>
    </row>
    <row r="126" spans="1:30" x14ac:dyDescent="0.25">
      <c r="A126" s="14">
        <v>78</v>
      </c>
      <c r="B126" s="15"/>
      <c r="C126" s="6"/>
      <c r="D126" s="6" t="s">
        <v>79</v>
      </c>
      <c r="E126" s="11">
        <v>41</v>
      </c>
      <c r="F126" s="11">
        <v>37</v>
      </c>
      <c r="G126" s="11">
        <v>39</v>
      </c>
      <c r="H126" s="11">
        <v>36</v>
      </c>
      <c r="I126" s="11">
        <v>39</v>
      </c>
      <c r="J126" s="11">
        <v>39</v>
      </c>
      <c r="K126" s="11">
        <v>30</v>
      </c>
      <c r="L126" s="11">
        <v>46</v>
      </c>
      <c r="M126" s="11">
        <v>30</v>
      </c>
      <c r="N126" s="11">
        <v>42</v>
      </c>
      <c r="O126" s="11">
        <v>33</v>
      </c>
      <c r="P126" s="11">
        <v>39</v>
      </c>
      <c r="Q126" s="11">
        <v>28</v>
      </c>
      <c r="R126" s="11">
        <v>31</v>
      </c>
      <c r="S126" s="11">
        <v>34</v>
      </c>
      <c r="T126" s="11">
        <v>37</v>
      </c>
      <c r="U126" s="11">
        <v>23</v>
      </c>
      <c r="V126" s="11">
        <v>21</v>
      </c>
      <c r="W126" s="11">
        <v>26</v>
      </c>
      <c r="X126" s="11">
        <v>27</v>
      </c>
      <c r="Y126" s="11">
        <v>28</v>
      </c>
      <c r="Z126" s="11">
        <v>25</v>
      </c>
      <c r="AA126" s="11">
        <v>27</v>
      </c>
      <c r="AB126" s="11">
        <v>20</v>
      </c>
      <c r="AC126" s="11">
        <v>22</v>
      </c>
      <c r="AD126" s="11">
        <v>21</v>
      </c>
    </row>
    <row r="127" spans="1:30" x14ac:dyDescent="0.25">
      <c r="A127" s="14">
        <v>84</v>
      </c>
      <c r="B127" s="15"/>
      <c r="C127" s="6"/>
      <c r="D127" s="6" t="s">
        <v>80</v>
      </c>
      <c r="E127" s="11">
        <v>102</v>
      </c>
      <c r="F127" s="11">
        <v>92</v>
      </c>
      <c r="G127" s="11">
        <v>90</v>
      </c>
      <c r="H127" s="11">
        <v>87</v>
      </c>
      <c r="I127" s="11">
        <v>66</v>
      </c>
      <c r="J127" s="11">
        <v>62</v>
      </c>
      <c r="K127" s="11">
        <v>60</v>
      </c>
      <c r="L127" s="11">
        <v>58</v>
      </c>
      <c r="M127" s="11">
        <v>58</v>
      </c>
      <c r="N127" s="11">
        <v>47</v>
      </c>
      <c r="O127" s="11">
        <v>62</v>
      </c>
      <c r="P127" s="11">
        <v>63</v>
      </c>
      <c r="Q127" s="11">
        <v>57</v>
      </c>
      <c r="R127" s="11">
        <v>71</v>
      </c>
      <c r="S127" s="11">
        <v>99</v>
      </c>
      <c r="T127" s="11">
        <v>134</v>
      </c>
      <c r="U127" s="11">
        <v>116</v>
      </c>
      <c r="V127" s="11">
        <v>96</v>
      </c>
      <c r="W127" s="11">
        <v>96</v>
      </c>
      <c r="X127" s="11">
        <v>97</v>
      </c>
      <c r="Y127" s="11">
        <v>120</v>
      </c>
      <c r="Z127" s="11">
        <v>102</v>
      </c>
      <c r="AA127" s="11">
        <v>118</v>
      </c>
      <c r="AB127" s="11">
        <v>169</v>
      </c>
      <c r="AC127" s="11">
        <v>125</v>
      </c>
      <c r="AD127" s="11">
        <v>148</v>
      </c>
    </row>
    <row r="128" spans="1:30" x14ac:dyDescent="0.25">
      <c r="A128" s="14">
        <v>559</v>
      </c>
      <c r="B128" s="15"/>
      <c r="C128" s="10" t="s">
        <v>81</v>
      </c>
      <c r="D128" s="6"/>
      <c r="E128" s="11"/>
      <c r="F128" s="11"/>
      <c r="G128" s="11"/>
      <c r="H128" s="11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13"/>
      <c r="Z128" s="13"/>
      <c r="AA128" s="7"/>
      <c r="AB128" s="7"/>
      <c r="AC128" s="13"/>
      <c r="AD128" s="13"/>
    </row>
    <row r="129" spans="1:30" x14ac:dyDescent="0.25">
      <c r="A129" s="14"/>
      <c r="B129" s="15"/>
      <c r="C129" s="6"/>
      <c r="D129" s="6" t="s">
        <v>194</v>
      </c>
      <c r="E129" s="11">
        <v>17</v>
      </c>
      <c r="F129" s="11">
        <v>11</v>
      </c>
      <c r="G129" s="11">
        <v>11</v>
      </c>
      <c r="H129" s="11">
        <v>7</v>
      </c>
      <c r="I129" s="11">
        <v>17</v>
      </c>
      <c r="J129" s="11">
        <v>9</v>
      </c>
      <c r="K129" s="11">
        <v>4</v>
      </c>
      <c r="L129" s="11">
        <v>5</v>
      </c>
      <c r="M129" s="11">
        <v>5</v>
      </c>
      <c r="N129" s="11">
        <v>1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11">
        <v>0</v>
      </c>
      <c r="AD129" s="11">
        <v>0</v>
      </c>
    </row>
    <row r="130" spans="1:30" x14ac:dyDescent="0.25">
      <c r="A130" s="14">
        <v>5</v>
      </c>
      <c r="B130" s="15"/>
      <c r="C130" s="6"/>
      <c r="D130" s="6" t="s">
        <v>82</v>
      </c>
      <c r="E130" s="11">
        <v>14</v>
      </c>
      <c r="F130" s="11">
        <v>14</v>
      </c>
      <c r="G130" s="11">
        <v>11</v>
      </c>
      <c r="H130" s="11">
        <v>13</v>
      </c>
      <c r="I130" s="11">
        <v>18</v>
      </c>
      <c r="J130" s="11">
        <v>14</v>
      </c>
      <c r="K130" s="11">
        <v>20</v>
      </c>
      <c r="L130" s="11">
        <v>19</v>
      </c>
      <c r="M130" s="11">
        <v>19</v>
      </c>
      <c r="N130" s="11">
        <v>16</v>
      </c>
      <c r="O130" s="11">
        <v>9</v>
      </c>
      <c r="P130" s="11">
        <v>18</v>
      </c>
      <c r="Q130" s="11">
        <v>12</v>
      </c>
      <c r="R130" s="11">
        <v>11</v>
      </c>
      <c r="S130" s="11">
        <v>22</v>
      </c>
      <c r="T130" s="11">
        <v>27</v>
      </c>
      <c r="U130" s="11">
        <v>17</v>
      </c>
      <c r="V130" s="11">
        <v>21</v>
      </c>
      <c r="W130" s="11">
        <v>19</v>
      </c>
      <c r="X130" s="11">
        <v>30</v>
      </c>
      <c r="Y130" s="11">
        <v>25</v>
      </c>
      <c r="Z130" s="11">
        <v>20</v>
      </c>
      <c r="AA130" s="11">
        <v>13</v>
      </c>
      <c r="AB130" s="11">
        <v>22</v>
      </c>
      <c r="AC130" s="11">
        <v>5</v>
      </c>
      <c r="AD130" s="11">
        <v>8</v>
      </c>
    </row>
    <row r="131" spans="1:30" x14ac:dyDescent="0.25">
      <c r="A131" s="14">
        <v>83</v>
      </c>
      <c r="B131" s="15"/>
      <c r="C131" s="6"/>
      <c r="D131" s="6" t="s">
        <v>83</v>
      </c>
      <c r="E131" s="11">
        <v>204</v>
      </c>
      <c r="F131" s="11">
        <v>214</v>
      </c>
      <c r="G131" s="11">
        <v>245</v>
      </c>
      <c r="H131" s="11">
        <v>178</v>
      </c>
      <c r="I131" s="11">
        <v>199</v>
      </c>
      <c r="J131" s="11">
        <v>153</v>
      </c>
      <c r="K131" s="11">
        <v>100</v>
      </c>
      <c r="L131" s="11">
        <v>114</v>
      </c>
      <c r="M131" s="11">
        <v>95</v>
      </c>
      <c r="N131" s="11">
        <v>123</v>
      </c>
      <c r="O131" s="11">
        <v>158</v>
      </c>
      <c r="P131" s="11">
        <v>181</v>
      </c>
      <c r="Q131" s="11">
        <v>194</v>
      </c>
      <c r="R131" s="11">
        <v>191</v>
      </c>
      <c r="S131" s="11">
        <v>190</v>
      </c>
      <c r="T131" s="11">
        <v>216</v>
      </c>
      <c r="U131" s="11">
        <v>183</v>
      </c>
      <c r="V131" s="11">
        <v>195</v>
      </c>
      <c r="W131" s="11">
        <v>180</v>
      </c>
      <c r="X131" s="11">
        <v>173</v>
      </c>
      <c r="Y131" s="11">
        <v>222</v>
      </c>
      <c r="Z131" s="11">
        <v>210</v>
      </c>
      <c r="AA131" s="11">
        <v>227</v>
      </c>
      <c r="AB131" s="11">
        <v>189</v>
      </c>
      <c r="AC131" s="11">
        <v>198</v>
      </c>
      <c r="AD131" s="11">
        <v>191</v>
      </c>
    </row>
    <row r="132" spans="1:30" x14ac:dyDescent="0.25">
      <c r="A132" s="17"/>
      <c r="B132" s="10" t="s">
        <v>31</v>
      </c>
      <c r="C132" s="5"/>
      <c r="D132" s="5"/>
      <c r="E132" s="21">
        <f t="shared" ref="E132:Y132" si="3">SUM(E117:E131)</f>
        <v>937</v>
      </c>
      <c r="F132" s="21">
        <f t="shared" si="3"/>
        <v>859</v>
      </c>
      <c r="G132" s="21">
        <f t="shared" si="3"/>
        <v>928</v>
      </c>
      <c r="H132" s="21">
        <f t="shared" si="3"/>
        <v>835</v>
      </c>
      <c r="I132" s="21">
        <f t="shared" si="3"/>
        <v>814</v>
      </c>
      <c r="J132" s="21">
        <f t="shared" si="3"/>
        <v>701</v>
      </c>
      <c r="K132" s="21">
        <f t="shared" si="3"/>
        <v>617</v>
      </c>
      <c r="L132" s="21">
        <f t="shared" si="3"/>
        <v>617</v>
      </c>
      <c r="M132" s="21">
        <f t="shared" si="3"/>
        <v>564</v>
      </c>
      <c r="N132" s="21">
        <f t="shared" si="3"/>
        <v>602</v>
      </c>
      <c r="O132" s="21">
        <f t="shared" si="3"/>
        <v>700</v>
      </c>
      <c r="P132" s="21">
        <f t="shared" si="3"/>
        <v>727</v>
      </c>
      <c r="Q132" s="21">
        <f t="shared" si="3"/>
        <v>756</v>
      </c>
      <c r="R132" s="21">
        <f t="shared" si="3"/>
        <v>782</v>
      </c>
      <c r="S132" s="21">
        <f t="shared" si="3"/>
        <v>832</v>
      </c>
      <c r="T132" s="21">
        <f t="shared" si="3"/>
        <v>878</v>
      </c>
      <c r="U132" s="21">
        <f t="shared" si="3"/>
        <v>748</v>
      </c>
      <c r="V132" s="21">
        <f t="shared" si="3"/>
        <v>752</v>
      </c>
      <c r="W132" s="21">
        <f t="shared" si="3"/>
        <v>731</v>
      </c>
      <c r="X132" s="21">
        <f t="shared" si="3"/>
        <v>774</v>
      </c>
      <c r="Y132" s="21">
        <f t="shared" si="3"/>
        <v>902</v>
      </c>
      <c r="Z132" s="21">
        <f>SUM(Z117:Z131)</f>
        <v>797</v>
      </c>
      <c r="AA132" s="21">
        <f>SUM(AA117:AA131)</f>
        <v>837</v>
      </c>
      <c r="AB132" s="21">
        <f>SUM(AB117:AB131)</f>
        <v>825</v>
      </c>
      <c r="AC132" s="21">
        <f>SUM(AC117:AC131)</f>
        <v>748</v>
      </c>
      <c r="AD132" s="21">
        <f>SUM(AD117:AD131)</f>
        <v>806</v>
      </c>
    </row>
    <row r="133" spans="1:30" x14ac:dyDescent="0.25">
      <c r="A133" s="14"/>
      <c r="B133" s="23"/>
      <c r="C133" s="6"/>
      <c r="D133" s="6"/>
      <c r="E133" s="19"/>
      <c r="F133" s="1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35"/>
    </row>
    <row r="134" spans="1:30" x14ac:dyDescent="0.25">
      <c r="A134" s="14"/>
      <c r="B134" s="15"/>
      <c r="C134" s="6"/>
      <c r="D134" s="6"/>
      <c r="E134" s="16"/>
      <c r="F134" s="1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11"/>
      <c r="W134" s="11"/>
      <c r="X134" s="7"/>
      <c r="Y134" s="7"/>
      <c r="Z134" s="7"/>
      <c r="AA134" s="8"/>
      <c r="AB134" s="8"/>
      <c r="AC134" s="13"/>
      <c r="AD134" s="35"/>
    </row>
    <row r="135" spans="1:30" x14ac:dyDescent="0.25">
      <c r="A135" s="14"/>
      <c r="B135" s="4" t="s">
        <v>84</v>
      </c>
      <c r="C135" s="6"/>
      <c r="D135" s="6"/>
      <c r="E135" s="16"/>
      <c r="F135" s="1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8"/>
      <c r="AB135" s="8"/>
      <c r="AC135" s="13"/>
      <c r="AD135" s="35"/>
    </row>
    <row r="136" spans="1:30" x14ac:dyDescent="0.25">
      <c r="A136" s="14">
        <v>533</v>
      </c>
      <c r="B136" s="15"/>
      <c r="C136" s="10" t="s">
        <v>85</v>
      </c>
      <c r="D136" s="6"/>
      <c r="E136" s="11"/>
      <c r="F136" s="11"/>
      <c r="G136" s="11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1"/>
      <c r="V136" s="11"/>
      <c r="W136" s="11"/>
      <c r="X136" s="7"/>
      <c r="Y136" s="7"/>
      <c r="Z136" s="7"/>
      <c r="AA136" s="8"/>
      <c r="AB136" s="8"/>
      <c r="AC136" s="13"/>
      <c r="AD136" s="35"/>
    </row>
    <row r="137" spans="1:30" x14ac:dyDescent="0.25">
      <c r="A137" s="14">
        <v>54</v>
      </c>
      <c r="B137" s="15"/>
      <c r="C137" s="6"/>
      <c r="D137" s="6" t="s">
        <v>86</v>
      </c>
      <c r="E137" s="11">
        <v>50</v>
      </c>
      <c r="F137" s="11">
        <v>52</v>
      </c>
      <c r="G137" s="11">
        <v>55</v>
      </c>
      <c r="H137" s="11">
        <v>41</v>
      </c>
      <c r="I137" s="11">
        <v>52</v>
      </c>
      <c r="J137" s="11">
        <v>67</v>
      </c>
      <c r="K137" s="11">
        <v>69</v>
      </c>
      <c r="L137" s="11">
        <v>71</v>
      </c>
      <c r="M137" s="11">
        <v>62</v>
      </c>
      <c r="N137" s="11">
        <v>66</v>
      </c>
      <c r="O137" s="11">
        <v>67</v>
      </c>
      <c r="P137" s="11">
        <v>65</v>
      </c>
      <c r="Q137" s="11">
        <v>63</v>
      </c>
      <c r="R137" s="11">
        <v>97</v>
      </c>
      <c r="S137" s="11">
        <v>94</v>
      </c>
      <c r="T137" s="11">
        <v>78</v>
      </c>
      <c r="U137" s="11">
        <v>98</v>
      </c>
      <c r="V137" s="11">
        <v>59</v>
      </c>
      <c r="W137" s="11">
        <v>62</v>
      </c>
      <c r="X137" s="11">
        <v>64</v>
      </c>
      <c r="Y137" s="11">
        <v>72</v>
      </c>
      <c r="Z137" s="11">
        <v>83</v>
      </c>
      <c r="AA137" s="11">
        <v>76</v>
      </c>
      <c r="AB137" s="11">
        <v>63</v>
      </c>
      <c r="AC137" s="11">
        <v>34</v>
      </c>
      <c r="AD137" s="11">
        <v>60</v>
      </c>
    </row>
    <row r="138" spans="1:30" x14ac:dyDescent="0.25">
      <c r="A138" s="14">
        <v>50</v>
      </c>
      <c r="B138" s="15"/>
      <c r="C138" s="6"/>
      <c r="D138" s="6" t="s">
        <v>87</v>
      </c>
      <c r="E138" s="11">
        <v>320</v>
      </c>
      <c r="F138" s="11">
        <v>286</v>
      </c>
      <c r="G138" s="11">
        <v>204</v>
      </c>
      <c r="H138" s="11">
        <v>180</v>
      </c>
      <c r="I138" s="11">
        <v>232</v>
      </c>
      <c r="J138" s="11">
        <v>264</v>
      </c>
      <c r="K138" s="11">
        <v>276</v>
      </c>
      <c r="L138" s="11">
        <v>269</v>
      </c>
      <c r="M138" s="11">
        <v>293</v>
      </c>
      <c r="N138" s="11">
        <v>362</v>
      </c>
      <c r="O138" s="11">
        <v>385</v>
      </c>
      <c r="P138" s="11">
        <v>414</v>
      </c>
      <c r="Q138" s="11">
        <v>502</v>
      </c>
      <c r="R138" s="11">
        <v>478</v>
      </c>
      <c r="S138" s="11">
        <v>343</v>
      </c>
      <c r="T138" s="11">
        <v>321</v>
      </c>
      <c r="U138" s="11">
        <v>386</v>
      </c>
      <c r="V138" s="11">
        <v>344</v>
      </c>
      <c r="W138" s="11">
        <v>329</v>
      </c>
      <c r="X138" s="11">
        <v>293</v>
      </c>
      <c r="Y138" s="11">
        <v>285</v>
      </c>
      <c r="Z138" s="11">
        <v>282</v>
      </c>
      <c r="AA138" s="11">
        <v>301</v>
      </c>
      <c r="AB138" s="11">
        <v>241</v>
      </c>
      <c r="AC138" s="11">
        <v>213</v>
      </c>
      <c r="AD138" s="11">
        <v>234</v>
      </c>
    </row>
    <row r="139" spans="1:30" x14ac:dyDescent="0.25">
      <c r="A139" s="14">
        <v>55</v>
      </c>
      <c r="B139" s="15"/>
      <c r="C139" s="6"/>
      <c r="D139" s="6" t="s">
        <v>195</v>
      </c>
      <c r="E139" s="11">
        <v>52</v>
      </c>
      <c r="F139" s="11">
        <v>53</v>
      </c>
      <c r="G139" s="11">
        <v>55</v>
      </c>
      <c r="H139" s="11">
        <v>43</v>
      </c>
      <c r="I139" s="11">
        <v>47</v>
      </c>
      <c r="J139" s="11">
        <v>42</v>
      </c>
      <c r="K139" s="11">
        <v>57</v>
      </c>
      <c r="L139" s="11">
        <v>61</v>
      </c>
      <c r="M139" s="11">
        <v>55</v>
      </c>
      <c r="N139" s="11">
        <v>45</v>
      </c>
      <c r="O139" s="11">
        <v>55</v>
      </c>
      <c r="P139" s="11">
        <v>44</v>
      </c>
      <c r="Q139" s="11">
        <v>46</v>
      </c>
      <c r="R139" s="11">
        <v>62</v>
      </c>
      <c r="S139" s="11">
        <v>79</v>
      </c>
      <c r="T139" s="11">
        <v>60</v>
      </c>
      <c r="U139" s="11">
        <v>46</v>
      </c>
      <c r="V139" s="11">
        <v>44</v>
      </c>
      <c r="W139" s="11">
        <v>53</v>
      </c>
      <c r="X139" s="11">
        <v>60</v>
      </c>
      <c r="Y139" s="11">
        <v>93</v>
      </c>
      <c r="Z139" s="11">
        <v>116</v>
      </c>
      <c r="AA139" s="11">
        <v>73</v>
      </c>
      <c r="AB139" s="11">
        <v>63</v>
      </c>
      <c r="AC139" s="11">
        <v>55</v>
      </c>
      <c r="AD139" s="11">
        <v>54</v>
      </c>
    </row>
    <row r="140" spans="1:30" x14ac:dyDescent="0.25">
      <c r="A140" s="14">
        <v>591</v>
      </c>
      <c r="B140" s="15"/>
      <c r="C140" s="10" t="s">
        <v>88</v>
      </c>
      <c r="D140" s="6"/>
      <c r="E140" s="11"/>
      <c r="F140" s="11"/>
      <c r="G140" s="11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13"/>
    </row>
    <row r="141" spans="1:30" x14ac:dyDescent="0.25">
      <c r="A141" s="14">
        <v>40</v>
      </c>
      <c r="B141" s="15"/>
      <c r="C141" s="6"/>
      <c r="D141" s="6" t="s">
        <v>89</v>
      </c>
      <c r="E141" s="11">
        <v>158</v>
      </c>
      <c r="F141" s="11">
        <v>140</v>
      </c>
      <c r="G141" s="11">
        <v>167</v>
      </c>
      <c r="H141" s="11">
        <v>179</v>
      </c>
      <c r="I141" s="11">
        <v>169</v>
      </c>
      <c r="J141" s="11">
        <v>168</v>
      </c>
      <c r="K141" s="11">
        <v>173</v>
      </c>
      <c r="L141" s="11">
        <v>187</v>
      </c>
      <c r="M141" s="11">
        <v>150</v>
      </c>
      <c r="N141" s="11">
        <v>162</v>
      </c>
      <c r="O141" s="11">
        <v>195</v>
      </c>
      <c r="P141" s="11">
        <v>179</v>
      </c>
      <c r="Q141" s="11">
        <v>177</v>
      </c>
      <c r="R141" s="11">
        <v>175</v>
      </c>
      <c r="S141" s="11">
        <v>164</v>
      </c>
      <c r="T141" s="11">
        <v>166</v>
      </c>
      <c r="U141" s="11">
        <v>162</v>
      </c>
      <c r="V141" s="11">
        <v>183</v>
      </c>
      <c r="W141" s="11">
        <v>154</v>
      </c>
      <c r="X141" s="11">
        <v>159</v>
      </c>
      <c r="Y141" s="11">
        <v>197</v>
      </c>
      <c r="Z141" s="11">
        <v>164</v>
      </c>
      <c r="AA141" s="11">
        <v>172</v>
      </c>
      <c r="AB141" s="11">
        <v>204</v>
      </c>
      <c r="AC141" s="11">
        <v>162</v>
      </c>
      <c r="AD141" s="11">
        <v>171</v>
      </c>
    </row>
    <row r="142" spans="1:30" x14ac:dyDescent="0.25">
      <c r="A142" s="17"/>
      <c r="B142" s="10" t="s">
        <v>31</v>
      </c>
      <c r="C142" s="5"/>
      <c r="D142" s="5"/>
      <c r="E142" s="21">
        <f t="shared" ref="E142:W142" si="4">SUM(E136:E141)</f>
        <v>580</v>
      </c>
      <c r="F142" s="21">
        <f t="shared" si="4"/>
        <v>531</v>
      </c>
      <c r="G142" s="21">
        <f t="shared" si="4"/>
        <v>481</v>
      </c>
      <c r="H142" s="21">
        <f t="shared" si="4"/>
        <v>443</v>
      </c>
      <c r="I142" s="21">
        <f t="shared" si="4"/>
        <v>500</v>
      </c>
      <c r="J142" s="21">
        <f t="shared" si="4"/>
        <v>541</v>
      </c>
      <c r="K142" s="21">
        <f t="shared" si="4"/>
        <v>575</v>
      </c>
      <c r="L142" s="21">
        <f t="shared" si="4"/>
        <v>588</v>
      </c>
      <c r="M142" s="21">
        <f t="shared" si="4"/>
        <v>560</v>
      </c>
      <c r="N142" s="21">
        <f t="shared" si="4"/>
        <v>635</v>
      </c>
      <c r="O142" s="21">
        <f t="shared" si="4"/>
        <v>702</v>
      </c>
      <c r="P142" s="21">
        <f t="shared" si="4"/>
        <v>702</v>
      </c>
      <c r="Q142" s="21">
        <f t="shared" si="4"/>
        <v>788</v>
      </c>
      <c r="R142" s="21">
        <f t="shared" si="4"/>
        <v>812</v>
      </c>
      <c r="S142" s="21">
        <f t="shared" si="4"/>
        <v>680</v>
      </c>
      <c r="T142" s="21">
        <f t="shared" si="4"/>
        <v>625</v>
      </c>
      <c r="U142" s="21">
        <f t="shared" si="4"/>
        <v>692</v>
      </c>
      <c r="V142" s="21">
        <f>SUM(V136:V141)</f>
        <v>630</v>
      </c>
      <c r="W142" s="21">
        <f t="shared" si="4"/>
        <v>598</v>
      </c>
      <c r="X142" s="21">
        <f>SUM(X136:X141)</f>
        <v>576</v>
      </c>
      <c r="Y142" s="21">
        <v>647</v>
      </c>
      <c r="Z142" s="21">
        <v>645</v>
      </c>
      <c r="AA142" s="21">
        <f>SUM(AA137:AA141)</f>
        <v>622</v>
      </c>
      <c r="AB142" s="21">
        <f>SUM(AB137:AB141)</f>
        <v>571</v>
      </c>
      <c r="AC142" s="21">
        <f>SUM(AC137:AC141)</f>
        <v>464</v>
      </c>
      <c r="AD142" s="21">
        <f>SUM(AD137:AD141)</f>
        <v>519</v>
      </c>
    </row>
    <row r="143" spans="1:30" s="1" customFormat="1" x14ac:dyDescent="0.25">
      <c r="A143" s="17"/>
      <c r="B143" s="10"/>
      <c r="C143" s="5"/>
      <c r="D143" s="5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1:30" x14ac:dyDescent="0.25">
      <c r="A144" s="17"/>
      <c r="B144" s="10"/>
      <c r="C144" s="5"/>
      <c r="D144" s="5"/>
      <c r="E144" s="20"/>
      <c r="F144" s="20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36"/>
    </row>
    <row r="145" spans="1:30" x14ac:dyDescent="0.25">
      <c r="A145" s="17"/>
      <c r="B145" s="10"/>
      <c r="C145" s="5"/>
      <c r="D145" s="5"/>
      <c r="E145" s="20"/>
      <c r="F145" s="20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36"/>
    </row>
    <row r="146" spans="1:30" x14ac:dyDescent="0.25">
      <c r="A146" s="17"/>
      <c r="B146" s="10"/>
      <c r="C146" s="5"/>
      <c r="D146" s="5"/>
      <c r="E146" s="20"/>
      <c r="F146" s="20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36"/>
    </row>
    <row r="147" spans="1:30" x14ac:dyDescent="0.25">
      <c r="A147" s="17"/>
      <c r="B147" s="10"/>
      <c r="C147" s="5"/>
      <c r="D147" s="5"/>
      <c r="E147" s="20"/>
      <c r="F147" s="2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36"/>
    </row>
    <row r="148" spans="1:30" x14ac:dyDescent="0.25">
      <c r="A148" s="34"/>
      <c r="B148" s="10"/>
      <c r="C148" s="5"/>
      <c r="D148" s="5"/>
      <c r="E148" s="20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36"/>
    </row>
    <row r="149" spans="1:30" x14ac:dyDescent="0.25">
      <c r="A149" s="40" t="s">
        <v>0</v>
      </c>
      <c r="B149" s="38"/>
      <c r="C149" s="38"/>
      <c r="D149" s="38"/>
      <c r="E149" s="1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x14ac:dyDescent="0.25">
      <c r="A150" s="41" t="s">
        <v>248</v>
      </c>
      <c r="B150" s="41"/>
      <c r="C150" s="41"/>
      <c r="D150" s="41"/>
      <c r="E150" s="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x14ac:dyDescent="0.25">
      <c r="A151" s="14"/>
      <c r="B151" s="15"/>
      <c r="C151" s="6"/>
      <c r="D151" s="6"/>
      <c r="E151" s="19"/>
      <c r="F151" s="19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36"/>
    </row>
    <row r="152" spans="1:30" x14ac:dyDescent="0.25">
      <c r="A152" s="14"/>
      <c r="B152" s="4" t="s">
        <v>2</v>
      </c>
      <c r="C152" s="6"/>
      <c r="D152" s="6"/>
      <c r="E152" s="42" t="s">
        <v>1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 t="s">
        <v>1</v>
      </c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x14ac:dyDescent="0.25">
      <c r="A153" s="14"/>
      <c r="B153" s="4" t="s">
        <v>90</v>
      </c>
      <c r="C153" s="6"/>
      <c r="D153" s="6"/>
      <c r="E153" s="3" t="s">
        <v>180</v>
      </c>
      <c r="F153" s="3" t="s">
        <v>181</v>
      </c>
      <c r="G153" s="3" t="s">
        <v>182</v>
      </c>
      <c r="H153" s="3">
        <v>1993</v>
      </c>
      <c r="I153" s="3">
        <v>1994</v>
      </c>
      <c r="J153" s="3">
        <v>1995</v>
      </c>
      <c r="K153" s="3">
        <v>1996</v>
      </c>
      <c r="L153" s="3">
        <v>1997</v>
      </c>
      <c r="M153" s="3">
        <v>1998</v>
      </c>
      <c r="N153" s="3">
        <v>1999</v>
      </c>
      <c r="O153" s="3">
        <v>2000</v>
      </c>
      <c r="P153" s="3">
        <v>2001</v>
      </c>
      <c r="Q153" s="3">
        <v>2002</v>
      </c>
      <c r="R153" s="3">
        <v>2003</v>
      </c>
      <c r="S153" s="3">
        <v>2004</v>
      </c>
      <c r="T153" s="3">
        <v>2005</v>
      </c>
      <c r="U153" s="3">
        <v>2006</v>
      </c>
      <c r="V153" s="3">
        <v>2007</v>
      </c>
      <c r="W153" s="3">
        <v>2008</v>
      </c>
      <c r="X153" s="3">
        <v>2009</v>
      </c>
      <c r="Y153" s="3">
        <v>2010</v>
      </c>
      <c r="Z153" s="3">
        <v>2011</v>
      </c>
      <c r="AA153" s="3">
        <v>2012</v>
      </c>
      <c r="AB153" s="3">
        <v>2013</v>
      </c>
      <c r="AC153" s="3">
        <v>2014</v>
      </c>
      <c r="AD153" s="3">
        <v>2015</v>
      </c>
    </row>
    <row r="154" spans="1:30" x14ac:dyDescent="0.25">
      <c r="A154" s="14">
        <v>560</v>
      </c>
      <c r="B154" s="22"/>
      <c r="C154" s="10" t="s">
        <v>91</v>
      </c>
      <c r="D154" s="22"/>
      <c r="E154" s="16"/>
      <c r="F154" s="1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4"/>
      <c r="V154" s="7"/>
      <c r="W154" s="7"/>
      <c r="X154" s="16"/>
      <c r="Y154" s="7"/>
      <c r="Z154" s="7"/>
      <c r="AA154" s="8"/>
      <c r="AB154" s="8"/>
      <c r="AC154" s="13"/>
      <c r="AD154" s="35"/>
    </row>
    <row r="155" spans="1:30" x14ac:dyDescent="0.25">
      <c r="A155" s="14">
        <v>122</v>
      </c>
      <c r="B155" s="22"/>
      <c r="C155" s="6"/>
      <c r="D155" s="6" t="s">
        <v>92</v>
      </c>
      <c r="E155" s="11">
        <v>0</v>
      </c>
      <c r="F155" s="11">
        <v>0</v>
      </c>
      <c r="G155" s="11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11">
        <v>0</v>
      </c>
      <c r="P155" s="11">
        <v>1</v>
      </c>
      <c r="Q155" s="11">
        <v>2</v>
      </c>
      <c r="R155" s="11">
        <v>6</v>
      </c>
      <c r="S155" s="11">
        <v>11</v>
      </c>
      <c r="T155" s="11">
        <v>16</v>
      </c>
      <c r="U155" s="11">
        <v>9</v>
      </c>
      <c r="V155" s="11">
        <v>7</v>
      </c>
      <c r="W155" s="11">
        <v>12</v>
      </c>
      <c r="X155" s="11">
        <v>14</v>
      </c>
      <c r="Y155" s="11">
        <v>14</v>
      </c>
      <c r="Z155" s="11">
        <v>17</v>
      </c>
      <c r="AA155" s="11">
        <v>25</v>
      </c>
      <c r="AB155" s="11">
        <v>27</v>
      </c>
      <c r="AC155" s="11">
        <v>13</v>
      </c>
      <c r="AD155" s="11">
        <v>21</v>
      </c>
    </row>
    <row r="156" spans="1:30" x14ac:dyDescent="0.25">
      <c r="A156" s="14">
        <v>562</v>
      </c>
      <c r="B156" s="15"/>
      <c r="C156" s="10" t="s">
        <v>93</v>
      </c>
      <c r="D156" s="6"/>
      <c r="E156" s="11"/>
      <c r="F156" s="11"/>
      <c r="G156" s="11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13"/>
    </row>
    <row r="157" spans="1:30" x14ac:dyDescent="0.25">
      <c r="A157" s="14">
        <v>2</v>
      </c>
      <c r="B157" s="15"/>
      <c r="C157" s="6"/>
      <c r="D157" s="6" t="s">
        <v>94</v>
      </c>
      <c r="E157" s="11">
        <v>130</v>
      </c>
      <c r="F157" s="11">
        <v>143</v>
      </c>
      <c r="G157" s="11">
        <v>149</v>
      </c>
      <c r="H157" s="11">
        <v>106</v>
      </c>
      <c r="I157" s="11">
        <v>107</v>
      </c>
      <c r="J157" s="11">
        <v>94</v>
      </c>
      <c r="K157" s="11">
        <v>85</v>
      </c>
      <c r="L157" s="11">
        <v>76</v>
      </c>
      <c r="M157" s="11">
        <v>96</v>
      </c>
      <c r="N157" s="11">
        <v>88</v>
      </c>
      <c r="O157" s="11">
        <v>99</v>
      </c>
      <c r="P157" s="11">
        <v>105</v>
      </c>
      <c r="Q157" s="11">
        <v>116</v>
      </c>
      <c r="R157" s="11">
        <v>96</v>
      </c>
      <c r="S157" s="11">
        <v>74</v>
      </c>
      <c r="T157" s="11">
        <v>79</v>
      </c>
      <c r="U157" s="11">
        <v>85</v>
      </c>
      <c r="V157" s="11">
        <v>82</v>
      </c>
      <c r="W157" s="11">
        <v>86</v>
      </c>
      <c r="X157" s="11">
        <v>83</v>
      </c>
      <c r="Y157" s="11">
        <v>92</v>
      </c>
      <c r="Z157" s="11">
        <v>93</v>
      </c>
      <c r="AA157" s="11">
        <v>61</v>
      </c>
      <c r="AB157" s="11">
        <v>84</v>
      </c>
      <c r="AC157" s="11">
        <v>77</v>
      </c>
      <c r="AD157" s="11">
        <v>73</v>
      </c>
    </row>
    <row r="158" spans="1:30" x14ac:dyDescent="0.25">
      <c r="A158" s="14">
        <v>60</v>
      </c>
      <c r="B158" s="15"/>
      <c r="C158" s="6"/>
      <c r="D158" s="6" t="s">
        <v>95</v>
      </c>
      <c r="E158" s="11">
        <v>6</v>
      </c>
      <c r="F158" s="11">
        <v>12</v>
      </c>
      <c r="G158" s="11">
        <v>7</v>
      </c>
      <c r="H158" s="11">
        <v>6</v>
      </c>
      <c r="I158" s="11">
        <v>6</v>
      </c>
      <c r="J158" s="11">
        <v>3</v>
      </c>
      <c r="K158" s="11">
        <v>8</v>
      </c>
      <c r="L158" s="11">
        <v>8</v>
      </c>
      <c r="M158" s="11">
        <v>5</v>
      </c>
      <c r="N158" s="11">
        <v>7</v>
      </c>
      <c r="O158" s="11">
        <v>8</v>
      </c>
      <c r="P158" s="11">
        <v>15</v>
      </c>
      <c r="Q158" s="11">
        <v>14</v>
      </c>
      <c r="R158" s="11">
        <v>10</v>
      </c>
      <c r="S158" s="11">
        <v>10</v>
      </c>
      <c r="T158" s="11">
        <v>7</v>
      </c>
      <c r="U158" s="11">
        <v>10</v>
      </c>
      <c r="V158" s="11">
        <v>13</v>
      </c>
      <c r="W158" s="11">
        <v>6</v>
      </c>
      <c r="X158" s="11">
        <v>12</v>
      </c>
      <c r="Y158" s="11">
        <v>5</v>
      </c>
      <c r="Z158" s="11">
        <v>8</v>
      </c>
      <c r="AA158" s="11">
        <v>13</v>
      </c>
      <c r="AB158" s="11">
        <v>13</v>
      </c>
      <c r="AC158" s="11">
        <v>6</v>
      </c>
      <c r="AD158" s="11">
        <v>4</v>
      </c>
    </row>
    <row r="159" spans="1:30" x14ac:dyDescent="0.25">
      <c r="A159" s="14">
        <v>566</v>
      </c>
      <c r="B159" s="15"/>
      <c r="C159" s="10" t="s">
        <v>96</v>
      </c>
      <c r="D159" s="6"/>
      <c r="E159" s="11"/>
      <c r="F159" s="11"/>
      <c r="G159" s="1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13"/>
    </row>
    <row r="160" spans="1:30" x14ac:dyDescent="0.25">
      <c r="A160" s="14">
        <v>58</v>
      </c>
      <c r="B160" s="15"/>
      <c r="C160" s="6"/>
      <c r="D160" s="6" t="s">
        <v>97</v>
      </c>
      <c r="E160" s="11">
        <v>6</v>
      </c>
      <c r="F160" s="11">
        <v>12</v>
      </c>
      <c r="G160" s="11">
        <v>11</v>
      </c>
      <c r="H160" s="11">
        <v>12</v>
      </c>
      <c r="I160" s="11">
        <v>6</v>
      </c>
      <c r="J160" s="11">
        <v>11</v>
      </c>
      <c r="K160" s="11">
        <v>7</v>
      </c>
      <c r="L160" s="11">
        <v>12</v>
      </c>
      <c r="M160" s="11">
        <v>12</v>
      </c>
      <c r="N160" s="11">
        <v>18</v>
      </c>
      <c r="O160" s="11">
        <v>10</v>
      </c>
      <c r="P160" s="11">
        <v>12</v>
      </c>
      <c r="Q160" s="11">
        <v>18</v>
      </c>
      <c r="R160" s="11">
        <v>7</v>
      </c>
      <c r="S160" s="11">
        <v>13</v>
      </c>
      <c r="T160" s="11">
        <v>10</v>
      </c>
      <c r="U160" s="11">
        <v>14</v>
      </c>
      <c r="V160" s="11">
        <v>9</v>
      </c>
      <c r="W160" s="11">
        <v>14</v>
      </c>
      <c r="X160" s="11">
        <v>15</v>
      </c>
      <c r="Y160" s="11">
        <v>8</v>
      </c>
      <c r="Z160" s="11">
        <v>11</v>
      </c>
      <c r="AA160" s="11">
        <v>13</v>
      </c>
      <c r="AB160" s="11">
        <v>11</v>
      </c>
      <c r="AC160" s="11">
        <v>12</v>
      </c>
      <c r="AD160" s="11">
        <v>20</v>
      </c>
    </row>
    <row r="161" spans="1:30" x14ac:dyDescent="0.25">
      <c r="A161" s="14">
        <v>57</v>
      </c>
      <c r="B161" s="15"/>
      <c r="C161" s="6"/>
      <c r="D161" s="6" t="s">
        <v>98</v>
      </c>
      <c r="E161" s="11">
        <v>10</v>
      </c>
      <c r="F161" s="11">
        <v>7</v>
      </c>
      <c r="G161" s="11">
        <v>6</v>
      </c>
      <c r="H161" s="11">
        <v>8</v>
      </c>
      <c r="I161" s="11">
        <v>17</v>
      </c>
      <c r="J161" s="11">
        <v>13</v>
      </c>
      <c r="K161" s="11">
        <v>10</v>
      </c>
      <c r="L161" s="11">
        <v>12</v>
      </c>
      <c r="M161" s="11">
        <v>11</v>
      </c>
      <c r="N161" s="11">
        <v>17</v>
      </c>
      <c r="O161" s="11">
        <v>16</v>
      </c>
      <c r="P161" s="11">
        <v>19</v>
      </c>
      <c r="Q161" s="11">
        <v>16</v>
      </c>
      <c r="R161" s="11">
        <v>23</v>
      </c>
      <c r="S161" s="11">
        <v>15</v>
      </c>
      <c r="T161" s="11">
        <v>20</v>
      </c>
      <c r="U161" s="11">
        <v>19</v>
      </c>
      <c r="V161" s="11">
        <v>17</v>
      </c>
      <c r="W161" s="11">
        <v>32</v>
      </c>
      <c r="X161" s="11">
        <v>22</v>
      </c>
      <c r="Y161" s="11">
        <v>37</v>
      </c>
      <c r="Z161" s="11">
        <v>39</v>
      </c>
      <c r="AA161" s="11">
        <v>22</v>
      </c>
      <c r="AB161" s="11">
        <v>31</v>
      </c>
      <c r="AC161" s="11">
        <v>29</v>
      </c>
      <c r="AD161" s="11">
        <v>28</v>
      </c>
    </row>
    <row r="162" spans="1:30" x14ac:dyDescent="0.25">
      <c r="A162" s="14">
        <v>59</v>
      </c>
      <c r="B162" s="15"/>
      <c r="C162" s="6"/>
      <c r="D162" s="6" t="s">
        <v>99</v>
      </c>
      <c r="E162" s="11">
        <v>4</v>
      </c>
      <c r="F162" s="11">
        <v>9</v>
      </c>
      <c r="G162" s="11">
        <v>7</v>
      </c>
      <c r="H162" s="11">
        <v>3</v>
      </c>
      <c r="I162" s="11">
        <v>3</v>
      </c>
      <c r="J162" s="11">
        <v>7</v>
      </c>
      <c r="K162" s="11">
        <v>7</v>
      </c>
      <c r="L162" s="11">
        <v>11</v>
      </c>
      <c r="M162" s="11">
        <v>7</v>
      </c>
      <c r="N162" s="11">
        <v>6</v>
      </c>
      <c r="O162" s="11">
        <v>9</v>
      </c>
      <c r="P162" s="11">
        <v>15</v>
      </c>
      <c r="Q162" s="11">
        <v>11</v>
      </c>
      <c r="R162" s="11">
        <v>8</v>
      </c>
      <c r="S162" s="11">
        <v>14</v>
      </c>
      <c r="T162" s="11">
        <v>11</v>
      </c>
      <c r="U162" s="11">
        <v>11</v>
      </c>
      <c r="V162" s="11">
        <v>17</v>
      </c>
      <c r="W162" s="11">
        <v>13</v>
      </c>
      <c r="X162" s="11">
        <v>16</v>
      </c>
      <c r="Y162" s="11">
        <v>15</v>
      </c>
      <c r="Z162" s="11">
        <v>16</v>
      </c>
      <c r="AA162" s="11">
        <v>18</v>
      </c>
      <c r="AB162" s="11">
        <v>14</v>
      </c>
      <c r="AC162" s="11">
        <v>15</v>
      </c>
      <c r="AD162" s="11">
        <v>11</v>
      </c>
    </row>
    <row r="163" spans="1:30" x14ac:dyDescent="0.25">
      <c r="A163" s="14">
        <v>570</v>
      </c>
      <c r="B163" s="15"/>
      <c r="C163" s="10" t="s">
        <v>100</v>
      </c>
      <c r="D163" s="6"/>
      <c r="E163" s="11"/>
      <c r="F163" s="11"/>
      <c r="G163" s="11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13"/>
      <c r="AD163" s="13"/>
    </row>
    <row r="164" spans="1:30" x14ac:dyDescent="0.25">
      <c r="A164" s="14">
        <v>70</v>
      </c>
      <c r="B164" s="15"/>
      <c r="C164" s="6"/>
      <c r="D164" s="6" t="s">
        <v>101</v>
      </c>
      <c r="E164" s="11">
        <v>29</v>
      </c>
      <c r="F164" s="11">
        <v>39</v>
      </c>
      <c r="G164" s="11">
        <v>38</v>
      </c>
      <c r="H164" s="11">
        <v>42</v>
      </c>
      <c r="I164" s="11">
        <v>36</v>
      </c>
      <c r="J164" s="11">
        <v>58</v>
      </c>
      <c r="K164" s="11">
        <v>51</v>
      </c>
      <c r="L164" s="11">
        <v>33</v>
      </c>
      <c r="M164" s="11">
        <v>46</v>
      </c>
      <c r="N164" s="11">
        <v>47</v>
      </c>
      <c r="O164" s="11">
        <v>41</v>
      </c>
      <c r="P164" s="11">
        <v>55</v>
      </c>
      <c r="Q164" s="11">
        <v>57</v>
      </c>
      <c r="R164" s="11">
        <v>57</v>
      </c>
      <c r="S164" s="11">
        <v>49</v>
      </c>
      <c r="T164" s="11">
        <v>61</v>
      </c>
      <c r="U164" s="11">
        <v>55</v>
      </c>
      <c r="V164" s="11">
        <v>69</v>
      </c>
      <c r="W164" s="11">
        <v>65</v>
      </c>
      <c r="X164" s="11">
        <v>67</v>
      </c>
      <c r="Y164" s="11">
        <v>59</v>
      </c>
      <c r="Z164" s="11">
        <v>51</v>
      </c>
      <c r="AA164" s="11">
        <v>77</v>
      </c>
      <c r="AB164" s="11">
        <v>57</v>
      </c>
      <c r="AC164" s="11">
        <v>75</v>
      </c>
      <c r="AD164" s="11">
        <v>58</v>
      </c>
    </row>
    <row r="165" spans="1:30" x14ac:dyDescent="0.25">
      <c r="A165" s="17"/>
      <c r="B165" s="10" t="s">
        <v>31</v>
      </c>
      <c r="C165" s="5"/>
      <c r="D165" s="5"/>
      <c r="E165" s="21">
        <f t="shared" ref="E165:W165" si="5">SUM(E155:E164)</f>
        <v>185</v>
      </c>
      <c r="F165" s="21">
        <f t="shared" si="5"/>
        <v>222</v>
      </c>
      <c r="G165" s="21">
        <f t="shared" si="5"/>
        <v>218</v>
      </c>
      <c r="H165" s="21">
        <f t="shared" si="5"/>
        <v>177</v>
      </c>
      <c r="I165" s="21">
        <f t="shared" si="5"/>
        <v>175</v>
      </c>
      <c r="J165" s="21">
        <f t="shared" si="5"/>
        <v>186</v>
      </c>
      <c r="K165" s="21">
        <f t="shared" si="5"/>
        <v>168</v>
      </c>
      <c r="L165" s="21">
        <f t="shared" si="5"/>
        <v>152</v>
      </c>
      <c r="M165" s="21">
        <f t="shared" si="5"/>
        <v>177</v>
      </c>
      <c r="N165" s="21">
        <f t="shared" si="5"/>
        <v>183</v>
      </c>
      <c r="O165" s="21">
        <f t="shared" si="5"/>
        <v>183</v>
      </c>
      <c r="P165" s="21">
        <f t="shared" si="5"/>
        <v>222</v>
      </c>
      <c r="Q165" s="21">
        <f t="shared" si="5"/>
        <v>234</v>
      </c>
      <c r="R165" s="21">
        <f t="shared" si="5"/>
        <v>207</v>
      </c>
      <c r="S165" s="21">
        <f t="shared" si="5"/>
        <v>186</v>
      </c>
      <c r="T165" s="21">
        <f t="shared" si="5"/>
        <v>204</v>
      </c>
      <c r="U165" s="21">
        <f t="shared" si="5"/>
        <v>203</v>
      </c>
      <c r="V165" s="21">
        <f>SUM(V155:V164)</f>
        <v>214</v>
      </c>
      <c r="W165" s="21">
        <f t="shared" si="5"/>
        <v>228</v>
      </c>
      <c r="X165" s="21">
        <f>SUM(X155:X164)</f>
        <v>229</v>
      </c>
      <c r="Y165" s="21">
        <v>230</v>
      </c>
      <c r="Z165" s="21">
        <v>235</v>
      </c>
      <c r="AA165" s="21">
        <f>SUM(AA155:AA164)</f>
        <v>229</v>
      </c>
      <c r="AB165" s="21">
        <f>SUM(AB155:AB164)</f>
        <v>237</v>
      </c>
      <c r="AC165" s="21">
        <f>SUM(AC155:AC164)</f>
        <v>227</v>
      </c>
      <c r="AD165" s="21">
        <f>SUM(AD155:AD164)</f>
        <v>215</v>
      </c>
    </row>
    <row r="166" spans="1:30" x14ac:dyDescent="0.25">
      <c r="A166" s="14"/>
      <c r="B166" s="23"/>
      <c r="C166" s="6"/>
      <c r="D166" s="6"/>
      <c r="E166" s="19"/>
      <c r="F166" s="19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3"/>
      <c r="AD166" s="35"/>
    </row>
    <row r="167" spans="1:30" x14ac:dyDescent="0.25">
      <c r="A167" s="14"/>
      <c r="B167" s="4" t="s">
        <v>102</v>
      </c>
      <c r="C167" s="23"/>
      <c r="D167" s="23"/>
      <c r="E167" s="16"/>
      <c r="F167" s="1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35"/>
    </row>
    <row r="168" spans="1:30" x14ac:dyDescent="0.25">
      <c r="A168" s="14">
        <v>581</v>
      </c>
      <c r="B168" s="23"/>
      <c r="C168" s="10" t="s">
        <v>103</v>
      </c>
      <c r="D168" s="23"/>
      <c r="E168" s="11"/>
      <c r="F168" s="11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35"/>
    </row>
    <row r="169" spans="1:30" x14ac:dyDescent="0.25">
      <c r="A169" s="14">
        <v>111</v>
      </c>
      <c r="B169" s="23"/>
      <c r="C169" s="23"/>
      <c r="D169" s="23" t="s">
        <v>104</v>
      </c>
      <c r="E169" s="11">
        <v>0</v>
      </c>
      <c r="F169" s="11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11">
        <v>60</v>
      </c>
      <c r="P169" s="11">
        <v>50</v>
      </c>
      <c r="Q169" s="11">
        <v>96</v>
      </c>
      <c r="R169" s="11">
        <v>84</v>
      </c>
      <c r="S169" s="11">
        <v>86</v>
      </c>
      <c r="T169" s="11">
        <v>116</v>
      </c>
      <c r="U169" s="11">
        <v>104</v>
      </c>
      <c r="V169" s="11">
        <v>124</v>
      </c>
      <c r="W169" s="11">
        <v>114</v>
      </c>
      <c r="X169" s="11">
        <v>118</v>
      </c>
      <c r="Y169" s="11">
        <v>133</v>
      </c>
      <c r="Z169" s="11">
        <v>122</v>
      </c>
      <c r="AA169" s="11">
        <v>139</v>
      </c>
      <c r="AB169" s="11">
        <v>132</v>
      </c>
      <c r="AC169" s="11">
        <v>167</v>
      </c>
      <c r="AD169" s="11">
        <v>187</v>
      </c>
    </row>
    <row r="170" spans="1:30" x14ac:dyDescent="0.25">
      <c r="A170" s="17"/>
      <c r="B170" s="10" t="s">
        <v>31</v>
      </c>
      <c r="C170" s="10"/>
      <c r="D170" s="10"/>
      <c r="E170" s="11">
        <v>0</v>
      </c>
      <c r="F170" s="11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21">
        <f t="shared" ref="O170:W170" si="6">SUM(O169)</f>
        <v>60</v>
      </c>
      <c r="P170" s="21">
        <f t="shared" si="6"/>
        <v>50</v>
      </c>
      <c r="Q170" s="21">
        <f t="shared" si="6"/>
        <v>96</v>
      </c>
      <c r="R170" s="21">
        <f t="shared" si="6"/>
        <v>84</v>
      </c>
      <c r="S170" s="21">
        <f t="shared" si="6"/>
        <v>86</v>
      </c>
      <c r="T170" s="21">
        <f t="shared" si="6"/>
        <v>116</v>
      </c>
      <c r="U170" s="21">
        <f t="shared" si="6"/>
        <v>104</v>
      </c>
      <c r="V170" s="21">
        <f>SUM(V169)</f>
        <v>124</v>
      </c>
      <c r="W170" s="21">
        <f t="shared" si="6"/>
        <v>114</v>
      </c>
      <c r="X170" s="21">
        <f>SUM(X169)</f>
        <v>118</v>
      </c>
      <c r="Y170" s="21">
        <v>133</v>
      </c>
      <c r="Z170" s="21">
        <v>122</v>
      </c>
      <c r="AA170" s="21">
        <f>SUM(AA169)</f>
        <v>139</v>
      </c>
      <c r="AB170" s="21">
        <f>SUM(AB169)</f>
        <v>132</v>
      </c>
      <c r="AC170" s="21">
        <f>SUM(AC169)</f>
        <v>167</v>
      </c>
      <c r="AD170" s="21">
        <f>SUM(AD169)</f>
        <v>187</v>
      </c>
    </row>
    <row r="171" spans="1:30" x14ac:dyDescent="0.25">
      <c r="A171" s="14"/>
      <c r="B171" s="23"/>
      <c r="C171" s="23"/>
      <c r="D171" s="23"/>
      <c r="E171" s="11"/>
      <c r="F171" s="11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3"/>
      <c r="AD171" s="35"/>
    </row>
    <row r="172" spans="1:30" x14ac:dyDescent="0.25">
      <c r="A172" s="14">
        <v>624</v>
      </c>
      <c r="B172" s="4" t="s">
        <v>105</v>
      </c>
      <c r="C172" s="6"/>
      <c r="D172" s="6"/>
      <c r="E172" s="11"/>
      <c r="F172" s="11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13"/>
      <c r="AD172" s="35"/>
    </row>
    <row r="173" spans="1:30" x14ac:dyDescent="0.25">
      <c r="A173" s="14">
        <v>66</v>
      </c>
      <c r="B173" s="15"/>
      <c r="C173" s="6"/>
      <c r="D173" s="6" t="s">
        <v>196</v>
      </c>
      <c r="E173" s="11">
        <v>14</v>
      </c>
      <c r="F173" s="11">
        <v>12</v>
      </c>
      <c r="G173" s="11">
        <v>19</v>
      </c>
      <c r="H173" s="11">
        <v>19</v>
      </c>
      <c r="I173" s="11">
        <v>19</v>
      </c>
      <c r="J173" s="11">
        <v>22</v>
      </c>
      <c r="K173" s="11">
        <v>23</v>
      </c>
      <c r="L173" s="11">
        <v>28</v>
      </c>
      <c r="M173" s="11">
        <v>22</v>
      </c>
      <c r="N173" s="11">
        <v>34</v>
      </c>
      <c r="O173" s="11">
        <v>55</v>
      </c>
      <c r="P173" s="11">
        <v>48</v>
      </c>
      <c r="Q173" s="11">
        <v>36</v>
      </c>
      <c r="R173" s="11">
        <v>36</v>
      </c>
      <c r="S173" s="11">
        <v>56</v>
      </c>
      <c r="T173" s="11">
        <v>33</v>
      </c>
      <c r="U173" s="11">
        <v>37</v>
      </c>
      <c r="V173" s="11">
        <v>38</v>
      </c>
      <c r="W173" s="11">
        <v>33</v>
      </c>
      <c r="X173" s="11">
        <v>39</v>
      </c>
      <c r="Y173" s="11">
        <v>34</v>
      </c>
      <c r="Z173" s="11">
        <v>28</v>
      </c>
      <c r="AA173" s="11">
        <v>51</v>
      </c>
      <c r="AB173" s="11">
        <v>52</v>
      </c>
      <c r="AC173" s="11">
        <v>40</v>
      </c>
      <c r="AD173" s="11">
        <v>33</v>
      </c>
    </row>
    <row r="174" spans="1:30" x14ac:dyDescent="0.25">
      <c r="A174" s="14">
        <v>120</v>
      </c>
      <c r="B174" s="15"/>
      <c r="C174" s="6"/>
      <c r="D174" s="6" t="s">
        <v>197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2</v>
      </c>
      <c r="T174" s="11">
        <v>7</v>
      </c>
      <c r="U174" s="11">
        <v>3</v>
      </c>
      <c r="V174" s="11">
        <v>21</v>
      </c>
      <c r="W174" s="11">
        <v>71</v>
      </c>
      <c r="X174" s="11">
        <v>76</v>
      </c>
      <c r="Y174" s="11">
        <v>91</v>
      </c>
      <c r="Z174" s="11">
        <v>90</v>
      </c>
      <c r="AA174" s="11">
        <v>76</v>
      </c>
      <c r="AB174" s="11">
        <v>109</v>
      </c>
      <c r="AC174" s="11">
        <v>102</v>
      </c>
      <c r="AD174" s="11">
        <v>117</v>
      </c>
    </row>
    <row r="175" spans="1:30" x14ac:dyDescent="0.25">
      <c r="A175" s="17"/>
      <c r="B175" s="10" t="s">
        <v>106</v>
      </c>
      <c r="C175" s="5"/>
      <c r="D175" s="5"/>
      <c r="E175" s="21">
        <f t="shared" ref="E175:M175" si="7">E173</f>
        <v>14</v>
      </c>
      <c r="F175" s="21">
        <f t="shared" si="7"/>
        <v>12</v>
      </c>
      <c r="G175" s="21">
        <f t="shared" si="7"/>
        <v>19</v>
      </c>
      <c r="H175" s="21">
        <f t="shared" si="7"/>
        <v>19</v>
      </c>
      <c r="I175" s="21">
        <f t="shared" si="7"/>
        <v>19</v>
      </c>
      <c r="J175" s="21">
        <f t="shared" si="7"/>
        <v>22</v>
      </c>
      <c r="K175" s="21">
        <f t="shared" si="7"/>
        <v>23</v>
      </c>
      <c r="L175" s="21">
        <f t="shared" si="7"/>
        <v>28</v>
      </c>
      <c r="M175" s="21">
        <f t="shared" si="7"/>
        <v>22</v>
      </c>
      <c r="N175" s="21">
        <f>N173</f>
        <v>34</v>
      </c>
      <c r="O175" s="21">
        <f>O173</f>
        <v>55</v>
      </c>
      <c r="P175" s="21">
        <f>P173</f>
        <v>48</v>
      </c>
      <c r="Q175" s="21">
        <f>Q173</f>
        <v>36</v>
      </c>
      <c r="R175" s="21">
        <f t="shared" ref="R175:Y175" si="8">SUM(R173:R174)</f>
        <v>36</v>
      </c>
      <c r="S175" s="21">
        <f t="shared" si="8"/>
        <v>58</v>
      </c>
      <c r="T175" s="21">
        <f t="shared" si="8"/>
        <v>40</v>
      </c>
      <c r="U175" s="21">
        <f t="shared" si="8"/>
        <v>40</v>
      </c>
      <c r="V175" s="21">
        <f t="shared" si="8"/>
        <v>59</v>
      </c>
      <c r="W175" s="21">
        <f t="shared" si="8"/>
        <v>104</v>
      </c>
      <c r="X175" s="21">
        <f t="shared" si="8"/>
        <v>115</v>
      </c>
      <c r="Y175" s="21">
        <f t="shared" si="8"/>
        <v>125</v>
      </c>
      <c r="Z175" s="21">
        <f>SUM(Z173:Z174)</f>
        <v>118</v>
      </c>
      <c r="AA175" s="21">
        <f>SUM(AA173:AA174)</f>
        <v>127</v>
      </c>
      <c r="AB175" s="21">
        <f>SUM(AB173:AB174)</f>
        <v>161</v>
      </c>
      <c r="AC175" s="21">
        <f>SUM(AC173:AC174)</f>
        <v>142</v>
      </c>
      <c r="AD175" s="21">
        <f>SUM(AD173:AD174)</f>
        <v>150</v>
      </c>
    </row>
    <row r="176" spans="1:30" x14ac:dyDescent="0.25">
      <c r="A176" s="14"/>
      <c r="B176" s="22"/>
      <c r="C176" s="6"/>
      <c r="D176" s="6"/>
      <c r="E176" s="19"/>
      <c r="F176" s="19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3"/>
      <c r="AD176" s="35"/>
    </row>
    <row r="177" spans="1:30" x14ac:dyDescent="0.25">
      <c r="A177" s="14"/>
      <c r="B177" s="15"/>
      <c r="C177" s="6"/>
      <c r="D177" s="6"/>
      <c r="E177" s="19"/>
      <c r="F177" s="19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3"/>
      <c r="AD177" s="35"/>
    </row>
    <row r="178" spans="1:30" x14ac:dyDescent="0.25">
      <c r="A178" s="17"/>
      <c r="B178" s="10" t="s">
        <v>107</v>
      </c>
      <c r="C178" s="5"/>
      <c r="D178" s="5"/>
      <c r="E178" s="21">
        <f>E175+E165+E142+E132+B105+E36</f>
        <v>2557</v>
      </c>
      <c r="F178" s="21">
        <f>F175+F165+F142+F132+C105+F36</f>
        <v>2441</v>
      </c>
      <c r="G178" s="21">
        <f>G175+G165+G142+G132+D105+G36</f>
        <v>2536</v>
      </c>
      <c r="H178" s="21">
        <f t="shared" ref="H178:N178" si="9">H175+H165+H142+H132+H101+H36</f>
        <v>4056</v>
      </c>
      <c r="I178" s="21">
        <f t="shared" si="9"/>
        <v>4005</v>
      </c>
      <c r="J178" s="21">
        <f t="shared" si="9"/>
        <v>3989</v>
      </c>
      <c r="K178" s="21">
        <f t="shared" si="9"/>
        <v>3609</v>
      </c>
      <c r="L178" s="21">
        <f t="shared" si="9"/>
        <v>3582</v>
      </c>
      <c r="M178" s="21">
        <f t="shared" si="9"/>
        <v>3433</v>
      </c>
      <c r="N178" s="21">
        <f t="shared" si="9"/>
        <v>3572</v>
      </c>
      <c r="O178" s="21">
        <f t="shared" ref="O178:AD178" si="10">O175+O170+O165+O142+O132+O101+O36</f>
        <v>4070</v>
      </c>
      <c r="P178" s="21">
        <f t="shared" si="10"/>
        <v>4041</v>
      </c>
      <c r="Q178" s="21">
        <f t="shared" si="10"/>
        <v>4179</v>
      </c>
      <c r="R178" s="21">
        <f t="shared" si="10"/>
        <v>4202</v>
      </c>
      <c r="S178" s="21">
        <f t="shared" si="10"/>
        <v>4148</v>
      </c>
      <c r="T178" s="21">
        <f t="shared" si="10"/>
        <v>4274</v>
      </c>
      <c r="U178" s="21">
        <f t="shared" si="10"/>
        <v>4158</v>
      </c>
      <c r="V178" s="21">
        <f t="shared" si="10"/>
        <v>4306</v>
      </c>
      <c r="W178" s="21">
        <f t="shared" si="10"/>
        <v>4186</v>
      </c>
      <c r="X178" s="21">
        <f t="shared" si="10"/>
        <v>4117</v>
      </c>
      <c r="Y178" s="21">
        <f t="shared" si="10"/>
        <v>4424</v>
      </c>
      <c r="Z178" s="21">
        <f t="shared" si="10"/>
        <v>4282</v>
      </c>
      <c r="AA178" s="21">
        <f t="shared" si="10"/>
        <v>4452</v>
      </c>
      <c r="AB178" s="21">
        <f t="shared" si="10"/>
        <v>4438</v>
      </c>
      <c r="AC178" s="21">
        <f t="shared" si="10"/>
        <v>4313</v>
      </c>
      <c r="AD178" s="21">
        <f t="shared" si="10"/>
        <v>4322</v>
      </c>
    </row>
    <row r="179" spans="1:30" x14ac:dyDescent="0.25">
      <c r="A179" s="17"/>
      <c r="B179" s="10"/>
      <c r="C179" s="5"/>
      <c r="D179" s="5"/>
      <c r="E179" s="39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36"/>
    </row>
    <row r="180" spans="1:30" x14ac:dyDescent="0.25">
      <c r="A180" s="17"/>
      <c r="B180" s="10"/>
      <c r="C180" s="5"/>
      <c r="D180" s="5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36"/>
    </row>
    <row r="181" spans="1:30" x14ac:dyDescent="0.25">
      <c r="A181" s="17"/>
      <c r="B181" s="10"/>
      <c r="C181" s="5"/>
      <c r="D181" s="5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36"/>
    </row>
    <row r="182" spans="1:30" x14ac:dyDescent="0.25">
      <c r="A182" s="17"/>
      <c r="B182" s="10"/>
      <c r="C182" s="5"/>
      <c r="D182" s="5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36"/>
    </row>
    <row r="183" spans="1:30" s="1" customFormat="1" x14ac:dyDescent="0.25">
      <c r="A183" s="17"/>
      <c r="B183" s="10"/>
      <c r="C183" s="5"/>
      <c r="D183" s="5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36"/>
    </row>
    <row r="184" spans="1:30" x14ac:dyDescent="0.25">
      <c r="A184" s="17"/>
      <c r="B184" s="10"/>
      <c r="C184" s="5"/>
      <c r="D184" s="5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36"/>
    </row>
    <row r="185" spans="1:30" x14ac:dyDescent="0.25">
      <c r="A185" s="34"/>
      <c r="B185" s="10"/>
      <c r="C185" s="5"/>
      <c r="D185" s="5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36"/>
    </row>
    <row r="186" spans="1:30" x14ac:dyDescent="0.25">
      <c r="A186" s="40" t="s">
        <v>0</v>
      </c>
      <c r="B186" s="38"/>
      <c r="C186" s="38"/>
      <c r="D186" s="38"/>
      <c r="E186" s="1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x14ac:dyDescent="0.25">
      <c r="A187" s="41" t="s">
        <v>248</v>
      </c>
      <c r="B187" s="41"/>
      <c r="C187" s="41"/>
      <c r="D187" s="41"/>
      <c r="E187" s="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x14ac:dyDescent="0.25">
      <c r="A188" s="14"/>
      <c r="B188" s="15"/>
      <c r="C188" s="6"/>
      <c r="D188" s="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26"/>
      <c r="V188" s="7"/>
      <c r="W188" s="7"/>
      <c r="X188" s="8"/>
      <c r="Y188" s="13"/>
      <c r="Z188" s="13"/>
      <c r="AA188" s="13"/>
      <c r="AB188" s="13"/>
      <c r="AC188" s="13"/>
      <c r="AD188" s="35"/>
    </row>
    <row r="189" spans="1:30" x14ac:dyDescent="0.25">
      <c r="A189" s="17"/>
      <c r="B189" s="4" t="s">
        <v>2</v>
      </c>
      <c r="C189" s="5"/>
      <c r="D189" s="5"/>
      <c r="E189" s="42" t="s">
        <v>108</v>
      </c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 t="s">
        <v>108</v>
      </c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x14ac:dyDescent="0.25">
      <c r="A190" s="17"/>
      <c r="B190" s="4" t="s">
        <v>3</v>
      </c>
      <c r="C190" s="5"/>
      <c r="D190" s="5"/>
      <c r="E190" s="3" t="s">
        <v>180</v>
      </c>
      <c r="F190" s="3" t="s">
        <v>181</v>
      </c>
      <c r="G190" s="3" t="s">
        <v>182</v>
      </c>
      <c r="H190" s="3">
        <v>1993</v>
      </c>
      <c r="I190" s="3">
        <v>1994</v>
      </c>
      <c r="J190" s="3">
        <v>1995</v>
      </c>
      <c r="K190" s="3">
        <v>1996</v>
      </c>
      <c r="L190" s="3">
        <v>1997</v>
      </c>
      <c r="M190" s="3">
        <v>1998</v>
      </c>
      <c r="N190" s="3">
        <v>1999</v>
      </c>
      <c r="O190" s="3">
        <v>2000</v>
      </c>
      <c r="P190" s="3">
        <v>2001</v>
      </c>
      <c r="Q190" s="3">
        <v>2002</v>
      </c>
      <c r="R190" s="3">
        <v>2003</v>
      </c>
      <c r="S190" s="3">
        <v>2004</v>
      </c>
      <c r="T190" s="3">
        <v>2005</v>
      </c>
      <c r="U190" s="3">
        <v>2006</v>
      </c>
      <c r="V190" s="3">
        <v>2007</v>
      </c>
      <c r="W190" s="3">
        <v>2008</v>
      </c>
      <c r="X190" s="3">
        <v>2009</v>
      </c>
      <c r="Y190" s="3">
        <v>2010</v>
      </c>
      <c r="Z190" s="3">
        <v>2011</v>
      </c>
      <c r="AA190" s="3">
        <v>2012</v>
      </c>
      <c r="AB190" s="3">
        <v>2013</v>
      </c>
      <c r="AC190" s="3">
        <v>2014</v>
      </c>
      <c r="AD190" s="3">
        <v>2015</v>
      </c>
    </row>
    <row r="191" spans="1:30" x14ac:dyDescent="0.25">
      <c r="A191" s="14">
        <v>502</v>
      </c>
      <c r="B191" s="22"/>
      <c r="C191" s="5" t="s">
        <v>4</v>
      </c>
      <c r="D191" s="6"/>
      <c r="E191" s="16"/>
      <c r="F191" s="1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11"/>
      <c r="W191" s="11"/>
      <c r="X191" s="7"/>
      <c r="Y191" s="7"/>
      <c r="Z191" s="7"/>
      <c r="AA191" s="7"/>
      <c r="AB191" s="7"/>
      <c r="AC191" s="13"/>
      <c r="AD191" s="13"/>
    </row>
    <row r="192" spans="1:30" x14ac:dyDescent="0.25">
      <c r="A192" s="14" t="s">
        <v>198</v>
      </c>
      <c r="B192" s="22"/>
      <c r="C192" s="6"/>
      <c r="D192" s="6" t="s">
        <v>109</v>
      </c>
      <c r="E192" s="11">
        <v>0</v>
      </c>
      <c r="F192" s="11">
        <v>0</v>
      </c>
      <c r="G192" s="7">
        <v>0</v>
      </c>
      <c r="H192" s="7">
        <v>0</v>
      </c>
      <c r="I192" s="7">
        <v>0</v>
      </c>
      <c r="J192" s="7">
        <v>3</v>
      </c>
      <c r="K192" s="7">
        <v>3</v>
      </c>
      <c r="L192" s="7">
        <v>5</v>
      </c>
      <c r="M192" s="7">
        <v>2</v>
      </c>
      <c r="N192" s="7">
        <v>6</v>
      </c>
      <c r="O192" s="7">
        <v>4</v>
      </c>
      <c r="P192" s="7">
        <v>2</v>
      </c>
      <c r="Q192" s="7">
        <v>4</v>
      </c>
      <c r="R192" s="7">
        <v>8</v>
      </c>
      <c r="S192" s="7">
        <v>7</v>
      </c>
      <c r="T192" s="7">
        <v>4</v>
      </c>
      <c r="U192" s="7">
        <v>7</v>
      </c>
      <c r="V192" s="7">
        <v>5</v>
      </c>
      <c r="W192" s="7">
        <v>5</v>
      </c>
      <c r="X192" s="7">
        <v>1</v>
      </c>
      <c r="Y192" s="7">
        <v>5</v>
      </c>
      <c r="Z192" s="7">
        <v>9</v>
      </c>
      <c r="AA192" s="7">
        <v>6</v>
      </c>
      <c r="AB192" s="7">
        <v>8</v>
      </c>
      <c r="AC192" s="7">
        <v>6</v>
      </c>
      <c r="AD192" s="7">
        <v>4</v>
      </c>
    </row>
    <row r="193" spans="1:30" x14ac:dyDescent="0.25">
      <c r="A193" s="14">
        <v>515</v>
      </c>
      <c r="B193" s="15"/>
      <c r="C193" s="10" t="s">
        <v>7</v>
      </c>
      <c r="D193" s="6"/>
      <c r="E193" s="11"/>
      <c r="F193" s="11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13"/>
      <c r="AD193" s="13"/>
    </row>
    <row r="194" spans="1:30" x14ac:dyDescent="0.25">
      <c r="A194" s="14" t="s">
        <v>199</v>
      </c>
      <c r="B194" s="15"/>
      <c r="C194" s="6"/>
      <c r="D194" s="6" t="s">
        <v>200</v>
      </c>
      <c r="E194" s="11">
        <v>6</v>
      </c>
      <c r="F194" s="11">
        <v>8</v>
      </c>
      <c r="G194" s="11">
        <v>17</v>
      </c>
      <c r="H194" s="11">
        <v>16</v>
      </c>
      <c r="I194" s="11">
        <v>26</v>
      </c>
      <c r="J194" s="11">
        <v>16</v>
      </c>
      <c r="K194" s="11">
        <v>15</v>
      </c>
      <c r="L194" s="11">
        <v>20</v>
      </c>
      <c r="M194" s="11">
        <v>30</v>
      </c>
      <c r="N194" s="11">
        <v>39</v>
      </c>
      <c r="O194" s="11">
        <v>40</v>
      </c>
      <c r="P194" s="11">
        <v>25</v>
      </c>
      <c r="Q194" s="11">
        <v>23</v>
      </c>
      <c r="R194" s="11">
        <v>28</v>
      </c>
      <c r="S194" s="11">
        <v>31</v>
      </c>
      <c r="T194" s="11">
        <v>34</v>
      </c>
      <c r="U194" s="11">
        <v>31</v>
      </c>
      <c r="V194" s="11">
        <v>20</v>
      </c>
      <c r="W194" s="11">
        <v>26</v>
      </c>
      <c r="X194" s="11">
        <v>31</v>
      </c>
      <c r="Y194" s="11">
        <v>34</v>
      </c>
      <c r="Z194" s="11">
        <v>39</v>
      </c>
      <c r="AA194" s="11">
        <v>20</v>
      </c>
      <c r="AB194" s="11">
        <v>30</v>
      </c>
      <c r="AC194" s="11">
        <v>26</v>
      </c>
      <c r="AD194" s="11">
        <v>29</v>
      </c>
    </row>
    <row r="195" spans="1:30" x14ac:dyDescent="0.25">
      <c r="A195" s="14">
        <v>525</v>
      </c>
      <c r="B195" s="15"/>
      <c r="C195" s="10" t="s">
        <v>11</v>
      </c>
      <c r="D195" s="6"/>
      <c r="E195" s="11"/>
      <c r="F195" s="11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13"/>
      <c r="AD195" s="13"/>
    </row>
    <row r="196" spans="1:30" x14ac:dyDescent="0.25">
      <c r="A196" s="14">
        <v>87</v>
      </c>
      <c r="B196" s="15"/>
      <c r="C196" s="6"/>
      <c r="D196" s="6" t="s">
        <v>110</v>
      </c>
      <c r="E196" s="11">
        <v>9</v>
      </c>
      <c r="F196" s="11">
        <v>1</v>
      </c>
      <c r="G196" s="11">
        <v>10</v>
      </c>
      <c r="H196" s="11">
        <v>7</v>
      </c>
      <c r="I196" s="11">
        <v>11</v>
      </c>
      <c r="J196" s="11">
        <v>15</v>
      </c>
      <c r="K196" s="11">
        <v>8</v>
      </c>
      <c r="L196" s="11">
        <v>7</v>
      </c>
      <c r="M196" s="11">
        <v>17</v>
      </c>
      <c r="N196" s="11">
        <v>4</v>
      </c>
      <c r="O196" s="11">
        <v>4</v>
      </c>
      <c r="P196" s="11">
        <v>10</v>
      </c>
      <c r="Q196" s="11">
        <v>9</v>
      </c>
      <c r="R196" s="11">
        <v>9</v>
      </c>
      <c r="S196" s="11">
        <v>10</v>
      </c>
      <c r="T196" s="11">
        <v>7</v>
      </c>
      <c r="U196" s="11">
        <v>6</v>
      </c>
      <c r="V196" s="11">
        <v>12</v>
      </c>
      <c r="W196" s="11">
        <v>7</v>
      </c>
      <c r="X196" s="11">
        <v>9</v>
      </c>
      <c r="Y196" s="11">
        <v>7</v>
      </c>
      <c r="Z196" s="11">
        <v>9</v>
      </c>
      <c r="AA196" s="11">
        <v>6</v>
      </c>
      <c r="AB196" s="11">
        <v>5</v>
      </c>
      <c r="AC196" s="11">
        <v>6</v>
      </c>
      <c r="AD196" s="11">
        <v>9</v>
      </c>
    </row>
    <row r="197" spans="1:30" x14ac:dyDescent="0.25">
      <c r="A197" s="14">
        <v>512</v>
      </c>
      <c r="B197" s="15"/>
      <c r="C197" s="10" t="s">
        <v>13</v>
      </c>
      <c r="D197" s="6"/>
      <c r="E197" s="11"/>
      <c r="F197" s="11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13"/>
      <c r="AD197" s="13"/>
    </row>
    <row r="198" spans="1:30" x14ac:dyDescent="0.25">
      <c r="A198" s="14">
        <v>75</v>
      </c>
      <c r="B198" s="15"/>
      <c r="C198" s="6"/>
      <c r="D198" s="6" t="s">
        <v>201</v>
      </c>
      <c r="E198" s="11">
        <v>54</v>
      </c>
      <c r="F198" s="11">
        <v>45</v>
      </c>
      <c r="G198" s="11">
        <v>57</v>
      </c>
      <c r="H198" s="11">
        <v>58</v>
      </c>
      <c r="I198" s="11">
        <v>40</v>
      </c>
      <c r="J198" s="11">
        <v>41</v>
      </c>
      <c r="K198" s="11">
        <v>38</v>
      </c>
      <c r="L198" s="11">
        <v>54</v>
      </c>
      <c r="M198" s="11">
        <v>47</v>
      </c>
      <c r="N198" s="11">
        <v>38</v>
      </c>
      <c r="O198" s="11">
        <v>63</v>
      </c>
      <c r="P198" s="11">
        <v>31</v>
      </c>
      <c r="Q198" s="11">
        <v>44</v>
      </c>
      <c r="R198" s="11">
        <v>41</v>
      </c>
      <c r="S198" s="11">
        <v>40</v>
      </c>
      <c r="T198" s="11">
        <v>41</v>
      </c>
      <c r="U198" s="11">
        <v>44</v>
      </c>
      <c r="V198" s="11">
        <v>35</v>
      </c>
      <c r="W198" s="11">
        <v>53</v>
      </c>
      <c r="X198" s="11">
        <v>33</v>
      </c>
      <c r="Y198" s="11">
        <v>39</v>
      </c>
      <c r="Z198" s="11">
        <v>47</v>
      </c>
      <c r="AA198" s="11">
        <v>56</v>
      </c>
      <c r="AB198" s="11">
        <v>44</v>
      </c>
      <c r="AC198" s="11">
        <v>64</v>
      </c>
      <c r="AD198" s="11">
        <v>42</v>
      </c>
    </row>
    <row r="199" spans="1:30" x14ac:dyDescent="0.25">
      <c r="A199" s="14">
        <v>522</v>
      </c>
      <c r="B199" s="15"/>
      <c r="C199" s="5" t="s">
        <v>18</v>
      </c>
      <c r="D199" s="6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3"/>
      <c r="AD199" s="13"/>
    </row>
    <row r="200" spans="1:30" x14ac:dyDescent="0.25">
      <c r="A200" s="14">
        <v>181</v>
      </c>
      <c r="B200" s="15"/>
      <c r="C200" s="6"/>
      <c r="D200" s="6" t="s">
        <v>202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</v>
      </c>
      <c r="R200" s="11">
        <v>6</v>
      </c>
      <c r="S200" s="11">
        <v>8</v>
      </c>
      <c r="T200" s="11">
        <v>5</v>
      </c>
      <c r="U200" s="11">
        <v>1</v>
      </c>
      <c r="V200" s="11">
        <v>0</v>
      </c>
      <c r="W200" s="11">
        <v>1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</row>
    <row r="201" spans="1:30" x14ac:dyDescent="0.25">
      <c r="A201" s="14">
        <v>506</v>
      </c>
      <c r="B201" s="15"/>
      <c r="C201" s="10" t="s">
        <v>24</v>
      </c>
      <c r="D201" s="6"/>
      <c r="E201" s="11"/>
      <c r="F201" s="11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13"/>
      <c r="AD201" s="13"/>
    </row>
    <row r="202" spans="1:30" x14ac:dyDescent="0.25">
      <c r="A202" s="14">
        <v>24</v>
      </c>
      <c r="B202" s="15"/>
      <c r="C202" s="6"/>
      <c r="D202" s="6" t="s">
        <v>111</v>
      </c>
      <c r="E202" s="11">
        <v>9</v>
      </c>
      <c r="F202" s="11">
        <v>7</v>
      </c>
      <c r="G202" s="11">
        <v>5</v>
      </c>
      <c r="H202" s="11">
        <v>2</v>
      </c>
      <c r="I202" s="11">
        <v>4</v>
      </c>
      <c r="J202" s="11">
        <v>6</v>
      </c>
      <c r="K202" s="11">
        <v>5</v>
      </c>
      <c r="L202" s="11">
        <v>7</v>
      </c>
      <c r="M202" s="11">
        <v>7</v>
      </c>
      <c r="N202" s="11">
        <v>18</v>
      </c>
      <c r="O202" s="11">
        <v>16</v>
      </c>
      <c r="P202" s="11">
        <v>20</v>
      </c>
      <c r="Q202" s="11">
        <v>24</v>
      </c>
      <c r="R202" s="11">
        <v>14</v>
      </c>
      <c r="S202" s="11">
        <v>24</v>
      </c>
      <c r="T202" s="11">
        <v>27</v>
      </c>
      <c r="U202" s="11">
        <v>23</v>
      </c>
      <c r="V202" s="11">
        <v>17</v>
      </c>
      <c r="W202" s="11">
        <v>17</v>
      </c>
      <c r="X202" s="11">
        <v>22</v>
      </c>
      <c r="Y202" s="11">
        <v>14</v>
      </c>
      <c r="Z202" s="11">
        <v>22</v>
      </c>
      <c r="AA202" s="11">
        <v>25</v>
      </c>
      <c r="AB202" s="11">
        <v>18</v>
      </c>
      <c r="AC202" s="11">
        <v>22</v>
      </c>
      <c r="AD202" s="11">
        <v>18</v>
      </c>
    </row>
    <row r="203" spans="1:30" x14ac:dyDescent="0.25">
      <c r="A203" s="14">
        <v>510</v>
      </c>
      <c r="B203" s="15"/>
      <c r="C203" s="10" t="s">
        <v>26</v>
      </c>
      <c r="D203" s="6"/>
      <c r="E203" s="11"/>
      <c r="F203" s="11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13"/>
      <c r="AD203" s="13"/>
    </row>
    <row r="204" spans="1:30" x14ac:dyDescent="0.25">
      <c r="A204" s="14">
        <v>25</v>
      </c>
      <c r="B204" s="15"/>
      <c r="C204" s="6"/>
      <c r="D204" s="6" t="s">
        <v>203</v>
      </c>
      <c r="E204" s="11">
        <v>20</v>
      </c>
      <c r="F204" s="11">
        <v>18</v>
      </c>
      <c r="G204" s="11">
        <v>12</v>
      </c>
      <c r="H204" s="11">
        <v>14</v>
      </c>
      <c r="I204" s="11">
        <v>12</v>
      </c>
      <c r="J204" s="11">
        <v>12</v>
      </c>
      <c r="K204" s="11">
        <v>12</v>
      </c>
      <c r="L204" s="11">
        <v>12</v>
      </c>
      <c r="M204" s="11">
        <v>15</v>
      </c>
      <c r="N204" s="11">
        <v>15</v>
      </c>
      <c r="O204" s="11">
        <v>10</v>
      </c>
      <c r="P204" s="11">
        <v>10</v>
      </c>
      <c r="Q204" s="11">
        <v>11</v>
      </c>
      <c r="R204" s="11">
        <v>5</v>
      </c>
      <c r="S204" s="11">
        <v>2</v>
      </c>
      <c r="T204" s="11">
        <v>3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</row>
    <row r="205" spans="1:30" x14ac:dyDescent="0.25">
      <c r="A205" s="14">
        <v>135</v>
      </c>
      <c r="B205" s="15"/>
      <c r="C205" s="6"/>
      <c r="D205" s="6" t="s">
        <v>112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6</v>
      </c>
      <c r="S205" s="11">
        <v>8</v>
      </c>
      <c r="T205" s="11">
        <v>21</v>
      </c>
      <c r="U205" s="11">
        <v>24</v>
      </c>
      <c r="V205" s="11">
        <v>19</v>
      </c>
      <c r="W205" s="11">
        <v>27</v>
      </c>
      <c r="X205" s="11">
        <v>29</v>
      </c>
      <c r="Y205" s="11">
        <v>26</v>
      </c>
      <c r="Z205" s="11">
        <v>55</v>
      </c>
      <c r="AA205" s="11">
        <v>34</v>
      </c>
      <c r="AB205" s="11">
        <v>27</v>
      </c>
      <c r="AC205" s="11">
        <v>27</v>
      </c>
      <c r="AD205" s="11">
        <v>36</v>
      </c>
    </row>
    <row r="206" spans="1:30" x14ac:dyDescent="0.25">
      <c r="A206" s="17"/>
      <c r="B206" s="10" t="s">
        <v>31</v>
      </c>
      <c r="C206" s="5"/>
      <c r="D206" s="5"/>
      <c r="E206" s="21">
        <f t="shared" ref="E206:Y206" si="11">SUM(E192:E205)</f>
        <v>98</v>
      </c>
      <c r="F206" s="21">
        <f t="shared" si="11"/>
        <v>79</v>
      </c>
      <c r="G206" s="21">
        <f t="shared" si="11"/>
        <v>101</v>
      </c>
      <c r="H206" s="21">
        <f t="shared" si="11"/>
        <v>97</v>
      </c>
      <c r="I206" s="21">
        <f t="shared" si="11"/>
        <v>93</v>
      </c>
      <c r="J206" s="21">
        <f t="shared" si="11"/>
        <v>93</v>
      </c>
      <c r="K206" s="21">
        <f t="shared" si="11"/>
        <v>81</v>
      </c>
      <c r="L206" s="21">
        <f t="shared" si="11"/>
        <v>105</v>
      </c>
      <c r="M206" s="21">
        <f t="shared" si="11"/>
        <v>118</v>
      </c>
      <c r="N206" s="21">
        <f t="shared" si="11"/>
        <v>120</v>
      </c>
      <c r="O206" s="21">
        <f t="shared" si="11"/>
        <v>137</v>
      </c>
      <c r="P206" s="21">
        <f t="shared" si="11"/>
        <v>98</v>
      </c>
      <c r="Q206" s="21">
        <f t="shared" si="11"/>
        <v>116</v>
      </c>
      <c r="R206" s="21">
        <f t="shared" si="11"/>
        <v>117</v>
      </c>
      <c r="S206" s="21">
        <f t="shared" si="11"/>
        <v>130</v>
      </c>
      <c r="T206" s="21">
        <f t="shared" si="11"/>
        <v>142</v>
      </c>
      <c r="U206" s="21">
        <f t="shared" si="11"/>
        <v>136</v>
      </c>
      <c r="V206" s="21">
        <f>SUM(V192:V205)</f>
        <v>108</v>
      </c>
      <c r="W206" s="21">
        <f t="shared" si="11"/>
        <v>136</v>
      </c>
      <c r="X206" s="21">
        <f t="shared" si="11"/>
        <v>125</v>
      </c>
      <c r="Y206" s="21">
        <f t="shared" si="11"/>
        <v>125</v>
      </c>
      <c r="Z206" s="21">
        <f>SUM(Z192:Z205)</f>
        <v>181</v>
      </c>
      <c r="AA206" s="21">
        <f>SUM(AA192:AA205)</f>
        <v>147</v>
      </c>
      <c r="AB206" s="21">
        <f>SUM(AB192:AB205)</f>
        <v>132</v>
      </c>
      <c r="AC206" s="21">
        <f>SUM(AC192:AC205)</f>
        <v>151</v>
      </c>
      <c r="AD206" s="21">
        <f>SUM(AD192:AD205)</f>
        <v>138</v>
      </c>
    </row>
    <row r="207" spans="1:30" x14ac:dyDescent="0.25">
      <c r="A207" s="14"/>
      <c r="B207" s="15"/>
      <c r="C207" s="6"/>
      <c r="D207" s="6"/>
      <c r="E207" s="16"/>
      <c r="F207" s="16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13"/>
      <c r="V207" s="8"/>
      <c r="W207" s="8"/>
      <c r="X207" s="13"/>
      <c r="Y207" s="13"/>
      <c r="Z207" s="13"/>
      <c r="AA207" s="7"/>
      <c r="AB207" s="7"/>
      <c r="AC207" s="13"/>
      <c r="AD207" s="35"/>
    </row>
    <row r="208" spans="1:30" x14ac:dyDescent="0.25">
      <c r="A208" s="14"/>
      <c r="B208" s="4" t="s">
        <v>32</v>
      </c>
      <c r="C208" s="6"/>
      <c r="D208" s="6"/>
      <c r="E208" s="16"/>
      <c r="F208" s="1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24"/>
      <c r="W208" s="24"/>
      <c r="X208" s="13"/>
      <c r="Y208" s="25"/>
      <c r="Z208" s="25"/>
      <c r="AA208" s="13"/>
      <c r="AB208" s="13"/>
      <c r="AC208" s="13"/>
      <c r="AD208" s="35"/>
    </row>
    <row r="209" spans="1:30" x14ac:dyDescent="0.25">
      <c r="A209" s="14">
        <v>412</v>
      </c>
      <c r="B209" s="15"/>
      <c r="C209" s="10" t="s">
        <v>33</v>
      </c>
      <c r="D209" s="6"/>
      <c r="E209" s="16"/>
      <c r="F209" s="16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25"/>
      <c r="Y209" s="7"/>
      <c r="Z209" s="7"/>
      <c r="AA209" s="13"/>
      <c r="AB209" s="13"/>
      <c r="AC209" s="13"/>
      <c r="AD209" s="35"/>
    </row>
    <row r="210" spans="1:30" x14ac:dyDescent="0.25">
      <c r="A210" s="14">
        <v>3</v>
      </c>
      <c r="B210" s="15"/>
      <c r="C210" s="6"/>
      <c r="D210" s="6" t="s">
        <v>113</v>
      </c>
      <c r="E210" s="11">
        <v>12</v>
      </c>
      <c r="F210" s="11">
        <v>13</v>
      </c>
      <c r="G210" s="11">
        <v>14</v>
      </c>
      <c r="H210" s="11">
        <v>14</v>
      </c>
      <c r="I210" s="11">
        <v>20</v>
      </c>
      <c r="J210" s="11">
        <v>9</v>
      </c>
      <c r="K210" s="11">
        <v>9</v>
      </c>
      <c r="L210" s="11">
        <v>18</v>
      </c>
      <c r="M210" s="11">
        <v>18</v>
      </c>
      <c r="N210" s="11">
        <v>12</v>
      </c>
      <c r="O210" s="11">
        <v>19</v>
      </c>
      <c r="P210" s="11">
        <v>25</v>
      </c>
      <c r="Q210" s="11">
        <v>15</v>
      </c>
      <c r="R210" s="11">
        <v>16</v>
      </c>
      <c r="S210" s="11">
        <v>15</v>
      </c>
      <c r="T210" s="11">
        <v>14</v>
      </c>
      <c r="U210" s="11">
        <v>15</v>
      </c>
      <c r="V210" s="11">
        <v>8</v>
      </c>
      <c r="W210" s="11">
        <v>10</v>
      </c>
      <c r="X210" s="11">
        <v>14</v>
      </c>
      <c r="Y210" s="11">
        <v>12</v>
      </c>
      <c r="Z210" s="11">
        <v>14</v>
      </c>
      <c r="AA210" s="11">
        <v>12</v>
      </c>
      <c r="AB210" s="11">
        <v>10</v>
      </c>
      <c r="AC210" s="11">
        <v>7</v>
      </c>
      <c r="AD210" s="11">
        <v>8</v>
      </c>
    </row>
    <row r="211" spans="1:30" x14ac:dyDescent="0.25">
      <c r="A211" s="14">
        <v>416</v>
      </c>
      <c r="B211" s="15"/>
      <c r="C211" s="10" t="s">
        <v>35</v>
      </c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13"/>
      <c r="AD211" s="13"/>
    </row>
    <row r="212" spans="1:30" x14ac:dyDescent="0.25">
      <c r="A212" s="14">
        <v>73</v>
      </c>
      <c r="B212" s="15"/>
      <c r="C212" s="6"/>
      <c r="D212" s="6" t="s">
        <v>114</v>
      </c>
      <c r="E212" s="11">
        <v>17</v>
      </c>
      <c r="F212" s="11">
        <v>5</v>
      </c>
      <c r="G212" s="11">
        <v>15</v>
      </c>
      <c r="H212" s="11">
        <v>12</v>
      </c>
      <c r="I212" s="11">
        <v>12</v>
      </c>
      <c r="J212" s="11">
        <v>8</v>
      </c>
      <c r="K212" s="11">
        <v>12</v>
      </c>
      <c r="L212" s="11">
        <v>11</v>
      </c>
      <c r="M212" s="11">
        <v>14</v>
      </c>
      <c r="N212" s="11">
        <v>7</v>
      </c>
      <c r="O212" s="11">
        <v>12</v>
      </c>
      <c r="P212" s="11">
        <v>7</v>
      </c>
      <c r="Q212" s="11">
        <v>16</v>
      </c>
      <c r="R212" s="11">
        <v>12</v>
      </c>
      <c r="S212" s="11">
        <v>13</v>
      </c>
      <c r="T212" s="11">
        <v>13</v>
      </c>
      <c r="U212" s="11">
        <v>9</v>
      </c>
      <c r="V212" s="11">
        <v>14</v>
      </c>
      <c r="W212" s="11">
        <v>13</v>
      </c>
      <c r="X212" s="11">
        <v>9</v>
      </c>
      <c r="Y212" s="11">
        <v>13</v>
      </c>
      <c r="Z212" s="11">
        <v>7</v>
      </c>
      <c r="AA212" s="11">
        <v>9</v>
      </c>
      <c r="AB212" s="11">
        <v>11</v>
      </c>
      <c r="AC212" s="11">
        <v>7</v>
      </c>
      <c r="AD212" s="11">
        <v>11</v>
      </c>
    </row>
    <row r="213" spans="1:30" x14ac:dyDescent="0.25">
      <c r="A213" s="14">
        <v>173</v>
      </c>
      <c r="B213" s="15"/>
      <c r="C213" s="6"/>
      <c r="D213" s="6" t="s">
        <v>115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14</v>
      </c>
      <c r="AB213" s="11">
        <v>1</v>
      </c>
      <c r="AC213" s="11">
        <v>1</v>
      </c>
      <c r="AD213" s="11">
        <v>0</v>
      </c>
    </row>
    <row r="214" spans="1:30" x14ac:dyDescent="0.25">
      <c r="A214" s="14" t="s">
        <v>241</v>
      </c>
      <c r="B214" s="15"/>
      <c r="C214" s="6"/>
      <c r="D214" s="6" t="s">
        <v>242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9</v>
      </c>
      <c r="AB214" s="11">
        <v>0</v>
      </c>
      <c r="AC214" s="11">
        <v>0</v>
      </c>
      <c r="AD214" s="11">
        <v>0</v>
      </c>
    </row>
    <row r="215" spans="1:30" x14ac:dyDescent="0.25">
      <c r="A215" s="14">
        <v>448</v>
      </c>
      <c r="B215" s="15"/>
      <c r="C215" s="10" t="s">
        <v>36</v>
      </c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11"/>
      <c r="AB215" s="11"/>
      <c r="AC215" s="13"/>
      <c r="AD215" s="13"/>
    </row>
    <row r="216" spans="1:30" x14ac:dyDescent="0.25">
      <c r="A216" s="14">
        <v>63</v>
      </c>
      <c r="B216" s="15"/>
      <c r="C216" s="6"/>
      <c r="D216" s="6" t="s">
        <v>116</v>
      </c>
      <c r="E216" s="11">
        <v>22</v>
      </c>
      <c r="F216" s="11">
        <v>25</v>
      </c>
      <c r="G216" s="11">
        <v>38</v>
      </c>
      <c r="H216" s="11">
        <v>25</v>
      </c>
      <c r="I216" s="11">
        <v>34</v>
      </c>
      <c r="J216" s="11">
        <v>31</v>
      </c>
      <c r="K216" s="11">
        <v>27</v>
      </c>
      <c r="L216" s="11">
        <v>19</v>
      </c>
      <c r="M216" s="11">
        <v>20</v>
      </c>
      <c r="N216" s="11">
        <v>29</v>
      </c>
      <c r="O216" s="11">
        <v>34</v>
      </c>
      <c r="P216" s="11">
        <v>29</v>
      </c>
      <c r="Q216" s="11">
        <v>32</v>
      </c>
      <c r="R216" s="11">
        <v>25</v>
      </c>
      <c r="S216" s="11">
        <v>22</v>
      </c>
      <c r="T216" s="11">
        <v>26</v>
      </c>
      <c r="U216" s="11">
        <v>35</v>
      </c>
      <c r="V216" s="11">
        <v>23</v>
      </c>
      <c r="W216" s="11">
        <v>29</v>
      </c>
      <c r="X216" s="11">
        <v>25</v>
      </c>
      <c r="Y216" s="11">
        <v>37</v>
      </c>
      <c r="Z216" s="11">
        <v>38</v>
      </c>
      <c r="AA216" s="11">
        <v>35</v>
      </c>
      <c r="AB216" s="11">
        <v>27</v>
      </c>
      <c r="AC216" s="11">
        <v>30</v>
      </c>
      <c r="AD216" s="11">
        <v>36</v>
      </c>
    </row>
    <row r="217" spans="1:30" x14ac:dyDescent="0.25">
      <c r="A217" s="14"/>
      <c r="B217" s="15"/>
      <c r="C217" s="6"/>
      <c r="D217" s="23" t="s">
        <v>204</v>
      </c>
      <c r="E217" s="11">
        <v>0</v>
      </c>
      <c r="F217" s="11">
        <v>1</v>
      </c>
      <c r="G217" s="11">
        <v>0</v>
      </c>
      <c r="H217" s="11">
        <v>0</v>
      </c>
      <c r="I217" s="11">
        <v>1</v>
      </c>
      <c r="J217" s="11">
        <v>0</v>
      </c>
      <c r="K217" s="11">
        <v>0</v>
      </c>
      <c r="L217" s="11">
        <v>0</v>
      </c>
      <c r="M217" s="11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</row>
    <row r="218" spans="1:30" x14ac:dyDescent="0.25">
      <c r="A218" s="14">
        <v>420</v>
      </c>
      <c r="B218" s="15"/>
      <c r="C218" s="10" t="s">
        <v>41</v>
      </c>
      <c r="D218" s="6"/>
      <c r="E218" s="13"/>
      <c r="F218" s="13"/>
      <c r="G218" s="13"/>
      <c r="H218" s="13"/>
      <c r="I218" s="13"/>
      <c r="J218" s="13"/>
      <c r="K218" s="13"/>
      <c r="L218" s="13"/>
      <c r="M218" s="13"/>
      <c r="N218" s="11"/>
      <c r="O218" s="11"/>
      <c r="P218" s="11"/>
      <c r="Q218" s="11"/>
      <c r="R218" s="11"/>
      <c r="S218" s="11"/>
      <c r="T218" s="11"/>
      <c r="U218" s="13"/>
      <c r="V218" s="8"/>
      <c r="W218" s="8"/>
      <c r="X218" s="8"/>
      <c r="Y218" s="13"/>
      <c r="Z218" s="13"/>
      <c r="AA218" s="11"/>
      <c r="AB218" s="11"/>
      <c r="AC218" s="13"/>
      <c r="AD218" s="13"/>
    </row>
    <row r="219" spans="1:30" x14ac:dyDescent="0.25">
      <c r="A219" s="14"/>
      <c r="B219" s="15"/>
      <c r="C219" s="6"/>
      <c r="D219" s="6" t="s">
        <v>205</v>
      </c>
      <c r="E219" s="11">
        <v>5</v>
      </c>
      <c r="F219" s="11">
        <v>3</v>
      </c>
      <c r="G219" s="11">
        <v>11</v>
      </c>
      <c r="H219" s="11">
        <v>6</v>
      </c>
      <c r="I219" s="11">
        <v>7</v>
      </c>
      <c r="J219" s="11">
        <v>3</v>
      </c>
      <c r="K219" s="11">
        <v>9</v>
      </c>
      <c r="L219" s="11">
        <v>13</v>
      </c>
      <c r="M219" s="11">
        <v>13</v>
      </c>
      <c r="N219" s="11">
        <v>10</v>
      </c>
      <c r="O219" s="11">
        <v>3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</row>
    <row r="220" spans="1:30" x14ac:dyDescent="0.25">
      <c r="A220" s="14">
        <v>142</v>
      </c>
      <c r="B220" s="15"/>
      <c r="C220" s="6"/>
      <c r="D220" s="6" t="s">
        <v>117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4</v>
      </c>
      <c r="O220" s="11">
        <v>13</v>
      </c>
      <c r="P220" s="11">
        <v>9</v>
      </c>
      <c r="Q220" s="11">
        <v>16</v>
      </c>
      <c r="R220" s="11">
        <v>3</v>
      </c>
      <c r="S220" s="11">
        <v>13</v>
      </c>
      <c r="T220" s="11">
        <v>17</v>
      </c>
      <c r="U220" s="11">
        <v>15</v>
      </c>
      <c r="V220" s="11">
        <v>9</v>
      </c>
      <c r="W220" s="11">
        <v>16</v>
      </c>
      <c r="X220" s="11">
        <v>12</v>
      </c>
      <c r="Y220" s="11">
        <v>17</v>
      </c>
      <c r="Z220" s="11">
        <v>9</v>
      </c>
      <c r="AA220" s="11">
        <v>11</v>
      </c>
      <c r="AB220" s="11">
        <v>17</v>
      </c>
      <c r="AC220" s="11">
        <v>19</v>
      </c>
      <c r="AD220" s="11">
        <v>12</v>
      </c>
    </row>
    <row r="221" spans="1:30" x14ac:dyDescent="0.25">
      <c r="A221" s="14"/>
      <c r="B221" s="15"/>
      <c r="C221" s="6"/>
      <c r="D221" s="6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x14ac:dyDescent="0.25">
      <c r="A222" s="34"/>
      <c r="B222" s="15"/>
      <c r="C222" s="6"/>
      <c r="D222" s="6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35"/>
    </row>
    <row r="223" spans="1:30" x14ac:dyDescent="0.25">
      <c r="A223" s="40" t="s">
        <v>0</v>
      </c>
      <c r="B223" s="38"/>
      <c r="C223" s="38"/>
      <c r="D223" s="38"/>
      <c r="E223" s="1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x14ac:dyDescent="0.25">
      <c r="A224" s="41" t="s">
        <v>248</v>
      </c>
      <c r="B224" s="41"/>
      <c r="C224" s="41"/>
      <c r="D224" s="41"/>
      <c r="E224" s="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x14ac:dyDescent="0.25">
      <c r="A225" s="14"/>
      <c r="B225" s="15"/>
      <c r="C225" s="6"/>
      <c r="D225" s="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26"/>
      <c r="V225" s="7"/>
      <c r="W225" s="7"/>
      <c r="X225" s="8"/>
      <c r="Y225" s="13"/>
      <c r="Z225" s="13"/>
      <c r="AA225" s="13"/>
      <c r="AB225" s="13"/>
      <c r="AC225" s="13"/>
      <c r="AD225" s="35"/>
    </row>
    <row r="226" spans="1:30" x14ac:dyDescent="0.25">
      <c r="A226" s="17"/>
      <c r="B226" s="4" t="s">
        <v>2</v>
      </c>
      <c r="C226" s="5"/>
      <c r="D226" s="5"/>
      <c r="E226" s="42" t="s">
        <v>108</v>
      </c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 t="s">
        <v>108</v>
      </c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x14ac:dyDescent="0.25">
      <c r="A227" s="17"/>
      <c r="B227" s="4" t="s">
        <v>178</v>
      </c>
      <c r="C227" s="5"/>
      <c r="D227" s="5"/>
      <c r="E227" s="3" t="s">
        <v>180</v>
      </c>
      <c r="F227" s="3" t="s">
        <v>181</v>
      </c>
      <c r="G227" s="3" t="s">
        <v>182</v>
      </c>
      <c r="H227" s="3">
        <v>1993</v>
      </c>
      <c r="I227" s="3">
        <v>1994</v>
      </c>
      <c r="J227" s="3">
        <v>1995</v>
      </c>
      <c r="K227" s="3">
        <v>1996</v>
      </c>
      <c r="L227" s="3">
        <v>1997</v>
      </c>
      <c r="M227" s="3">
        <v>1998</v>
      </c>
      <c r="N227" s="3">
        <v>1999</v>
      </c>
      <c r="O227" s="3">
        <v>2000</v>
      </c>
      <c r="P227" s="3">
        <v>2001</v>
      </c>
      <c r="Q227" s="3">
        <v>2002</v>
      </c>
      <c r="R227" s="3">
        <v>2003</v>
      </c>
      <c r="S227" s="3">
        <v>2004</v>
      </c>
      <c r="T227" s="3">
        <v>2005</v>
      </c>
      <c r="U227" s="3">
        <v>2006</v>
      </c>
      <c r="V227" s="3">
        <v>2007</v>
      </c>
      <c r="W227" s="3">
        <v>2008</v>
      </c>
      <c r="X227" s="3">
        <v>2009</v>
      </c>
      <c r="Y227" s="3">
        <v>2010</v>
      </c>
      <c r="Z227" s="3">
        <v>2011</v>
      </c>
      <c r="AA227" s="3">
        <v>2012</v>
      </c>
      <c r="AB227" s="3">
        <v>2013</v>
      </c>
      <c r="AC227" s="3">
        <v>2014</v>
      </c>
      <c r="AD227" s="3">
        <v>2015</v>
      </c>
    </row>
    <row r="228" spans="1:30" x14ac:dyDescent="0.25">
      <c r="A228" s="14">
        <v>424</v>
      </c>
      <c r="B228" s="15"/>
      <c r="C228" s="10" t="s">
        <v>43</v>
      </c>
      <c r="D228" s="6"/>
      <c r="E228" s="16"/>
      <c r="F228" s="16"/>
      <c r="G228" s="7"/>
      <c r="H228" s="7"/>
      <c r="I228" s="7"/>
      <c r="J228" s="7"/>
      <c r="K228" s="7"/>
      <c r="L228" s="7"/>
      <c r="M228" s="7"/>
      <c r="N228" s="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13"/>
      <c r="AD228" s="13"/>
    </row>
    <row r="229" spans="1:30" x14ac:dyDescent="0.25">
      <c r="A229" s="14">
        <v>9</v>
      </c>
      <c r="B229" s="15"/>
      <c r="C229" s="6"/>
      <c r="D229" s="6" t="s">
        <v>118</v>
      </c>
      <c r="E229" s="11">
        <v>10</v>
      </c>
      <c r="F229" s="11">
        <v>12</v>
      </c>
      <c r="G229" s="11">
        <v>17</v>
      </c>
      <c r="H229" s="11">
        <v>22</v>
      </c>
      <c r="I229" s="11">
        <v>26</v>
      </c>
      <c r="J229" s="11">
        <v>19</v>
      </c>
      <c r="K229" s="11">
        <v>13</v>
      </c>
      <c r="L229" s="11">
        <v>20</v>
      </c>
      <c r="M229" s="11">
        <v>36</v>
      </c>
      <c r="N229" s="11">
        <v>32</v>
      </c>
      <c r="O229" s="11">
        <v>25</v>
      </c>
      <c r="P229" s="11">
        <v>17</v>
      </c>
      <c r="Q229" s="11">
        <v>36</v>
      </c>
      <c r="R229" s="11">
        <v>17</v>
      </c>
      <c r="S229" s="11">
        <v>33</v>
      </c>
      <c r="T229" s="11">
        <v>20</v>
      </c>
      <c r="U229" s="11">
        <v>33</v>
      </c>
      <c r="V229" s="11">
        <v>12</v>
      </c>
      <c r="W229" s="11">
        <v>18</v>
      </c>
      <c r="X229" s="11">
        <v>16</v>
      </c>
      <c r="Y229" s="11">
        <v>7</v>
      </c>
      <c r="Z229" s="11">
        <v>17</v>
      </c>
      <c r="AA229" s="11">
        <v>15</v>
      </c>
      <c r="AB229" s="11">
        <v>18</v>
      </c>
      <c r="AC229" s="11">
        <v>17</v>
      </c>
      <c r="AD229" s="11">
        <v>11</v>
      </c>
    </row>
    <row r="230" spans="1:30" x14ac:dyDescent="0.25">
      <c r="A230" s="14">
        <v>21</v>
      </c>
      <c r="B230" s="15"/>
      <c r="C230" s="6"/>
      <c r="D230" s="6" t="s">
        <v>119</v>
      </c>
      <c r="E230" s="11">
        <v>5</v>
      </c>
      <c r="F230" s="11">
        <v>2</v>
      </c>
      <c r="G230" s="11">
        <v>7</v>
      </c>
      <c r="H230" s="11">
        <v>3</v>
      </c>
      <c r="I230" s="11">
        <v>4</v>
      </c>
      <c r="J230" s="11">
        <v>9</v>
      </c>
      <c r="K230" s="11">
        <v>8</v>
      </c>
      <c r="L230" s="11">
        <v>4</v>
      </c>
      <c r="M230" s="11">
        <v>11</v>
      </c>
      <c r="N230" s="11">
        <v>5</v>
      </c>
      <c r="O230" s="11">
        <v>2</v>
      </c>
      <c r="P230" s="11">
        <v>3</v>
      </c>
      <c r="Q230" s="11">
        <v>3</v>
      </c>
      <c r="R230" s="11">
        <v>2</v>
      </c>
      <c r="S230" s="11">
        <v>3</v>
      </c>
      <c r="T230" s="11">
        <v>0</v>
      </c>
      <c r="U230" s="11">
        <v>3</v>
      </c>
      <c r="V230" s="11">
        <v>0</v>
      </c>
      <c r="W230" s="11">
        <v>2</v>
      </c>
      <c r="X230" s="11">
        <v>2</v>
      </c>
      <c r="Y230" s="11">
        <v>2</v>
      </c>
      <c r="Z230" s="11">
        <v>4</v>
      </c>
      <c r="AA230" s="11">
        <v>1</v>
      </c>
      <c r="AB230" s="11">
        <v>1</v>
      </c>
      <c r="AC230" s="11">
        <v>1</v>
      </c>
      <c r="AD230" s="11">
        <v>3</v>
      </c>
    </row>
    <row r="231" spans="1:30" x14ac:dyDescent="0.25">
      <c r="A231" s="14">
        <v>430</v>
      </c>
      <c r="B231" s="15"/>
      <c r="C231" s="10" t="s">
        <v>44</v>
      </c>
      <c r="D231" s="6"/>
      <c r="E231" s="11"/>
      <c r="F231" s="11"/>
      <c r="G231" s="11"/>
      <c r="H231" s="11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8"/>
      <c r="W231" s="8"/>
      <c r="X231" s="7"/>
      <c r="Y231" s="7"/>
      <c r="Z231" s="7"/>
      <c r="AA231" s="7"/>
      <c r="AB231" s="7"/>
      <c r="AC231" s="13"/>
      <c r="AD231" s="13"/>
    </row>
    <row r="232" spans="1:30" x14ac:dyDescent="0.25">
      <c r="A232" s="14">
        <v>14</v>
      </c>
      <c r="B232" s="15"/>
      <c r="C232" s="6"/>
      <c r="D232" s="6" t="s">
        <v>244</v>
      </c>
      <c r="E232" s="11">
        <v>9</v>
      </c>
      <c r="F232" s="11">
        <v>12</v>
      </c>
      <c r="G232" s="11">
        <v>11</v>
      </c>
      <c r="H232" s="11">
        <v>9</v>
      </c>
      <c r="I232" s="11">
        <v>16</v>
      </c>
      <c r="J232" s="11">
        <v>12</v>
      </c>
      <c r="K232" s="11">
        <v>5</v>
      </c>
      <c r="L232" s="11">
        <v>16</v>
      </c>
      <c r="M232" s="11">
        <v>13</v>
      </c>
      <c r="N232" s="11">
        <v>13</v>
      </c>
      <c r="O232" s="11">
        <v>6</v>
      </c>
      <c r="P232" s="11">
        <v>5</v>
      </c>
      <c r="Q232" s="11">
        <v>6</v>
      </c>
      <c r="R232" s="11">
        <v>8</v>
      </c>
      <c r="S232" s="11">
        <v>8</v>
      </c>
      <c r="T232" s="11">
        <v>10</v>
      </c>
      <c r="U232" s="11">
        <v>10</v>
      </c>
      <c r="V232" s="11">
        <v>15</v>
      </c>
      <c r="W232" s="11">
        <v>9</v>
      </c>
      <c r="X232" s="11">
        <v>11</v>
      </c>
      <c r="Y232" s="11">
        <v>6</v>
      </c>
      <c r="Z232" s="11">
        <v>11</v>
      </c>
      <c r="AA232" s="11">
        <v>16</v>
      </c>
      <c r="AB232" s="11">
        <v>16</v>
      </c>
      <c r="AC232" s="11">
        <v>12</v>
      </c>
      <c r="AD232" s="11">
        <v>10</v>
      </c>
    </row>
    <row r="233" spans="1:30" x14ac:dyDescent="0.25">
      <c r="A233" s="14">
        <v>314</v>
      </c>
      <c r="B233" s="15"/>
      <c r="C233" s="6"/>
      <c r="D233" s="6" t="s">
        <v>48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1</v>
      </c>
      <c r="AA233" s="11">
        <v>0</v>
      </c>
      <c r="AB233" s="11">
        <v>0</v>
      </c>
      <c r="AC233" s="11">
        <v>0</v>
      </c>
      <c r="AD233" s="11">
        <v>0</v>
      </c>
    </row>
    <row r="234" spans="1:30" x14ac:dyDescent="0.25">
      <c r="A234" s="14">
        <v>440</v>
      </c>
      <c r="B234" s="15"/>
      <c r="C234" s="5" t="s">
        <v>49</v>
      </c>
      <c r="D234" s="6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3"/>
      <c r="AD234" s="13"/>
    </row>
    <row r="235" spans="1:30" x14ac:dyDescent="0.25">
      <c r="A235" s="14">
        <v>61</v>
      </c>
      <c r="B235" s="15"/>
      <c r="C235" s="6"/>
      <c r="D235" s="6" t="s">
        <v>120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</v>
      </c>
      <c r="K235" s="11">
        <v>7</v>
      </c>
      <c r="L235" s="11">
        <v>4</v>
      </c>
      <c r="M235" s="11">
        <v>1</v>
      </c>
      <c r="N235" s="11">
        <v>4</v>
      </c>
      <c r="O235" s="11">
        <v>4</v>
      </c>
      <c r="P235" s="11">
        <v>3</v>
      </c>
      <c r="Q235" s="11">
        <v>8</v>
      </c>
      <c r="R235" s="11">
        <v>7</v>
      </c>
      <c r="S235" s="11">
        <v>1</v>
      </c>
      <c r="T235" s="11">
        <v>9</v>
      </c>
      <c r="U235" s="11">
        <v>5</v>
      </c>
      <c r="V235" s="11">
        <v>2</v>
      </c>
      <c r="W235" s="11">
        <v>5</v>
      </c>
      <c r="X235" s="11">
        <v>10</v>
      </c>
      <c r="Y235" s="11">
        <v>4</v>
      </c>
      <c r="Z235" s="11">
        <v>11</v>
      </c>
      <c r="AA235" s="11">
        <v>9</v>
      </c>
      <c r="AB235" s="11">
        <v>9</v>
      </c>
      <c r="AC235" s="11">
        <v>7</v>
      </c>
      <c r="AD235" s="11">
        <v>6</v>
      </c>
    </row>
    <row r="236" spans="1:30" x14ac:dyDescent="0.25">
      <c r="A236" s="14">
        <v>442</v>
      </c>
      <c r="B236" s="15"/>
      <c r="C236" s="10" t="s">
        <v>52</v>
      </c>
      <c r="D236" s="6"/>
      <c r="E236" s="11"/>
      <c r="F236" s="11"/>
      <c r="G236" s="11"/>
      <c r="H236" s="1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13"/>
      <c r="AD236" s="13"/>
    </row>
    <row r="237" spans="1:30" x14ac:dyDescent="0.25">
      <c r="A237" s="14">
        <v>43</v>
      </c>
      <c r="B237" s="15"/>
      <c r="C237" s="6"/>
      <c r="D237" s="6" t="s">
        <v>121</v>
      </c>
      <c r="E237" s="11">
        <v>12</v>
      </c>
      <c r="F237" s="11">
        <v>9</v>
      </c>
      <c r="G237" s="11">
        <v>16</v>
      </c>
      <c r="H237" s="11">
        <v>14</v>
      </c>
      <c r="I237" s="11">
        <v>17</v>
      </c>
      <c r="J237" s="11">
        <v>21</v>
      </c>
      <c r="K237" s="11">
        <v>24</v>
      </c>
      <c r="L237" s="11">
        <v>12</v>
      </c>
      <c r="M237" s="11">
        <v>11</v>
      </c>
      <c r="N237" s="11">
        <v>8</v>
      </c>
      <c r="O237" s="11">
        <v>14</v>
      </c>
      <c r="P237" s="11">
        <v>13</v>
      </c>
      <c r="Q237" s="11">
        <v>15</v>
      </c>
      <c r="R237" s="11">
        <v>14</v>
      </c>
      <c r="S237" s="11">
        <v>12</v>
      </c>
      <c r="T237" s="11">
        <v>11</v>
      </c>
      <c r="U237" s="11">
        <v>20</v>
      </c>
      <c r="V237" s="11">
        <v>18</v>
      </c>
      <c r="W237" s="11">
        <v>7</v>
      </c>
      <c r="X237" s="11">
        <v>14</v>
      </c>
      <c r="Y237" s="11">
        <v>17</v>
      </c>
      <c r="Z237" s="11">
        <v>10</v>
      </c>
      <c r="AA237" s="11">
        <v>17</v>
      </c>
      <c r="AB237" s="11">
        <v>15</v>
      </c>
      <c r="AC237" s="11">
        <v>12</v>
      </c>
      <c r="AD237" s="11">
        <v>13</v>
      </c>
    </row>
    <row r="238" spans="1:30" x14ac:dyDescent="0.25">
      <c r="A238" s="14">
        <v>452</v>
      </c>
      <c r="B238" s="15"/>
      <c r="C238" s="10" t="s">
        <v>54</v>
      </c>
      <c r="D238" s="6"/>
      <c r="E238" s="11"/>
      <c r="F238" s="11"/>
      <c r="G238" s="11"/>
      <c r="H238" s="11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13"/>
      <c r="AD238" s="13"/>
    </row>
    <row r="239" spans="1:30" x14ac:dyDescent="0.25">
      <c r="A239" s="14">
        <v>27</v>
      </c>
      <c r="B239" s="15"/>
      <c r="C239" s="6"/>
      <c r="D239" s="6" t="s">
        <v>122</v>
      </c>
      <c r="E239" s="11">
        <v>13</v>
      </c>
      <c r="F239" s="11">
        <v>12</v>
      </c>
      <c r="G239" s="11">
        <v>12</v>
      </c>
      <c r="H239" s="11">
        <v>13</v>
      </c>
      <c r="I239" s="11">
        <v>14</v>
      </c>
      <c r="J239" s="11">
        <v>9</v>
      </c>
      <c r="K239" s="11">
        <v>11</v>
      </c>
      <c r="L239" s="11">
        <v>13</v>
      </c>
      <c r="M239" s="11">
        <v>11</v>
      </c>
      <c r="N239" s="11">
        <v>17</v>
      </c>
      <c r="O239" s="11">
        <v>17</v>
      </c>
      <c r="P239" s="11">
        <v>8</v>
      </c>
      <c r="Q239" s="11">
        <v>10</v>
      </c>
      <c r="R239" s="11">
        <v>13</v>
      </c>
      <c r="S239" s="11">
        <v>16</v>
      </c>
      <c r="T239" s="11">
        <v>17</v>
      </c>
      <c r="U239" s="11">
        <v>27</v>
      </c>
      <c r="V239" s="11">
        <v>13</v>
      </c>
      <c r="W239" s="11">
        <v>21</v>
      </c>
      <c r="X239" s="11">
        <v>28</v>
      </c>
      <c r="Y239" s="11">
        <v>23</v>
      </c>
      <c r="Z239" s="11">
        <v>40</v>
      </c>
      <c r="AA239" s="11">
        <v>46</v>
      </c>
      <c r="AB239" s="11">
        <v>36</v>
      </c>
      <c r="AC239" s="11">
        <v>37</v>
      </c>
      <c r="AD239" s="11">
        <v>27</v>
      </c>
    </row>
    <row r="240" spans="1:30" x14ac:dyDescent="0.25">
      <c r="A240" s="14">
        <v>460</v>
      </c>
      <c r="B240" s="15"/>
      <c r="C240" s="10" t="s">
        <v>59</v>
      </c>
      <c r="D240" s="6"/>
      <c r="E240" s="11"/>
      <c r="F240" s="11"/>
      <c r="G240" s="11"/>
      <c r="H240" s="11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13"/>
      <c r="AD240" s="13"/>
    </row>
    <row r="241" spans="1:30" x14ac:dyDescent="0.25">
      <c r="A241" s="14">
        <v>44</v>
      </c>
      <c r="B241" s="15"/>
      <c r="C241" s="6"/>
      <c r="D241" s="6" t="s">
        <v>123</v>
      </c>
      <c r="E241" s="11">
        <v>14</v>
      </c>
      <c r="F241" s="11">
        <v>11</v>
      </c>
      <c r="G241" s="11">
        <v>12</v>
      </c>
      <c r="H241" s="11">
        <v>9</v>
      </c>
      <c r="I241" s="11">
        <v>17</v>
      </c>
      <c r="J241" s="11">
        <v>14</v>
      </c>
      <c r="K241" s="11">
        <v>8</v>
      </c>
      <c r="L241" s="11">
        <v>17</v>
      </c>
      <c r="M241" s="11">
        <v>14</v>
      </c>
      <c r="N241" s="11">
        <v>8</v>
      </c>
      <c r="O241" s="11">
        <v>11</v>
      </c>
      <c r="P241" s="11">
        <v>14</v>
      </c>
      <c r="Q241" s="11">
        <v>21</v>
      </c>
      <c r="R241" s="11">
        <v>22</v>
      </c>
      <c r="S241" s="11">
        <v>12</v>
      </c>
      <c r="T241" s="11">
        <v>21</v>
      </c>
      <c r="U241" s="11">
        <v>17</v>
      </c>
      <c r="V241" s="11">
        <v>16</v>
      </c>
      <c r="W241" s="11">
        <v>14</v>
      </c>
      <c r="X241" s="11">
        <v>11</v>
      </c>
      <c r="Y241" s="11">
        <v>16</v>
      </c>
      <c r="Z241" s="11">
        <v>9</v>
      </c>
      <c r="AA241" s="11">
        <v>12</v>
      </c>
      <c r="AB241" s="11">
        <v>8</v>
      </c>
      <c r="AC241" s="11">
        <v>20</v>
      </c>
      <c r="AD241" s="11">
        <v>11</v>
      </c>
    </row>
    <row r="242" spans="1:30" x14ac:dyDescent="0.25">
      <c r="A242" s="14">
        <v>462</v>
      </c>
      <c r="B242" s="15"/>
      <c r="C242" s="10" t="s">
        <v>61</v>
      </c>
      <c r="D242" s="6"/>
      <c r="E242" s="11"/>
      <c r="F242" s="11"/>
      <c r="G242" s="11"/>
      <c r="H242" s="1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13"/>
      <c r="AD242" s="13"/>
    </row>
    <row r="243" spans="1:30" x14ac:dyDescent="0.25">
      <c r="A243" s="14">
        <v>8</v>
      </c>
      <c r="B243" s="15"/>
      <c r="C243" s="6"/>
      <c r="D243" s="6" t="s">
        <v>124</v>
      </c>
      <c r="E243" s="11">
        <v>33</v>
      </c>
      <c r="F243" s="11">
        <v>37</v>
      </c>
      <c r="G243" s="11">
        <v>39</v>
      </c>
      <c r="H243" s="11">
        <v>38</v>
      </c>
      <c r="I243" s="11">
        <v>48</v>
      </c>
      <c r="J243" s="11">
        <v>31</v>
      </c>
      <c r="K243" s="11">
        <v>40</v>
      </c>
      <c r="L243" s="11">
        <v>38</v>
      </c>
      <c r="M243" s="11">
        <v>33</v>
      </c>
      <c r="N243" s="11">
        <v>36</v>
      </c>
      <c r="O243" s="11">
        <v>30</v>
      </c>
      <c r="P243" s="11">
        <v>40</v>
      </c>
      <c r="Q243" s="11">
        <v>30</v>
      </c>
      <c r="R243" s="11">
        <v>30</v>
      </c>
      <c r="S243" s="11">
        <v>17</v>
      </c>
      <c r="T243" s="11">
        <v>16</v>
      </c>
      <c r="U243" s="11">
        <v>13</v>
      </c>
      <c r="V243" s="11">
        <v>11</v>
      </c>
      <c r="W243" s="11">
        <v>9</v>
      </c>
      <c r="X243" s="11">
        <v>10</v>
      </c>
      <c r="Y243" s="11">
        <v>20</v>
      </c>
      <c r="Z243" s="11">
        <v>19</v>
      </c>
      <c r="AA243" s="11">
        <v>9</v>
      </c>
      <c r="AB243" s="11">
        <v>14</v>
      </c>
      <c r="AC243" s="11">
        <v>11</v>
      </c>
      <c r="AD243" s="11">
        <v>13</v>
      </c>
    </row>
    <row r="244" spans="1:30" x14ac:dyDescent="0.25">
      <c r="A244" s="14">
        <v>180</v>
      </c>
      <c r="B244" s="15"/>
      <c r="C244" s="6"/>
      <c r="D244" s="6" t="s">
        <v>206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13</v>
      </c>
      <c r="T244" s="11">
        <v>12</v>
      </c>
      <c r="U244" s="11">
        <v>3</v>
      </c>
      <c r="V244" s="11">
        <v>13</v>
      </c>
      <c r="W244" s="11">
        <v>8</v>
      </c>
      <c r="X244" s="11">
        <v>8</v>
      </c>
      <c r="Y244" s="11">
        <v>7</v>
      </c>
      <c r="Z244" s="11">
        <v>17</v>
      </c>
      <c r="AA244" s="11">
        <v>10</v>
      </c>
      <c r="AB244" s="11">
        <v>13</v>
      </c>
      <c r="AC244" s="11">
        <v>10</v>
      </c>
      <c r="AD244" s="11">
        <v>10</v>
      </c>
    </row>
    <row r="245" spans="1:30" x14ac:dyDescent="0.25">
      <c r="A245" s="14"/>
      <c r="B245" s="15"/>
      <c r="C245" s="6"/>
      <c r="D245" s="6" t="s">
        <v>207</v>
      </c>
      <c r="E245" s="11">
        <v>7</v>
      </c>
      <c r="F245" s="11">
        <f>8</f>
        <v>8</v>
      </c>
      <c r="G245" s="11">
        <v>4</v>
      </c>
      <c r="H245" s="11">
        <v>4</v>
      </c>
      <c r="I245" s="11">
        <v>2</v>
      </c>
      <c r="J245" s="11">
        <v>0</v>
      </c>
      <c r="K245" s="11">
        <v>0</v>
      </c>
      <c r="L245" s="11">
        <v>0</v>
      </c>
      <c r="M245" s="11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11">
        <v>0</v>
      </c>
      <c r="AD245" s="11">
        <v>0</v>
      </c>
    </row>
    <row r="246" spans="1:30" x14ac:dyDescent="0.25">
      <c r="A246" s="14">
        <v>465</v>
      </c>
      <c r="B246" s="15"/>
      <c r="C246" s="5" t="s">
        <v>63</v>
      </c>
      <c r="D246" s="6"/>
      <c r="E246" s="11"/>
      <c r="F246" s="11"/>
      <c r="G246" s="11"/>
      <c r="H246" s="11"/>
      <c r="I246" s="11"/>
      <c r="J246" s="11"/>
      <c r="K246" s="11"/>
      <c r="L246" s="11"/>
      <c r="M246" s="11"/>
      <c r="N246" s="7"/>
      <c r="O246" s="7"/>
      <c r="P246" s="7"/>
      <c r="Q246" s="7"/>
      <c r="R246" s="7"/>
      <c r="S246" s="7"/>
      <c r="T246" s="7"/>
      <c r="U246" s="13"/>
      <c r="V246" s="8"/>
      <c r="W246" s="8"/>
      <c r="X246" s="8"/>
      <c r="Y246" s="13"/>
      <c r="Z246" s="13"/>
      <c r="AA246" s="13"/>
      <c r="AB246" s="13"/>
      <c r="AC246" s="13"/>
      <c r="AD246" s="13"/>
    </row>
    <row r="247" spans="1:30" x14ac:dyDescent="0.25">
      <c r="A247" s="14">
        <v>53</v>
      </c>
      <c r="B247" s="15"/>
      <c r="C247" s="6"/>
      <c r="D247" s="6" t="s">
        <v>125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7">
        <v>0</v>
      </c>
      <c r="O247" s="7">
        <v>0</v>
      </c>
      <c r="P247" s="7">
        <v>0</v>
      </c>
      <c r="Q247" s="7">
        <v>0</v>
      </c>
      <c r="R247" s="7">
        <v>22</v>
      </c>
      <c r="S247" s="7">
        <v>23</v>
      </c>
      <c r="T247" s="7">
        <v>22</v>
      </c>
      <c r="U247" s="7">
        <v>23</v>
      </c>
      <c r="V247" s="7">
        <v>25</v>
      </c>
      <c r="W247" s="7">
        <v>20</v>
      </c>
      <c r="X247" s="7">
        <v>27</v>
      </c>
      <c r="Y247" s="7">
        <v>18</v>
      </c>
      <c r="Z247" s="7">
        <v>27</v>
      </c>
      <c r="AA247" s="7">
        <v>25</v>
      </c>
      <c r="AB247" s="7">
        <v>24</v>
      </c>
      <c r="AC247" s="11">
        <v>23</v>
      </c>
      <c r="AD247" s="11">
        <v>20</v>
      </c>
    </row>
    <row r="248" spans="1:30" x14ac:dyDescent="0.25">
      <c r="A248" s="14">
        <v>466</v>
      </c>
      <c r="B248" s="15"/>
      <c r="C248" s="10" t="s">
        <v>170</v>
      </c>
      <c r="D248" s="6"/>
      <c r="E248" s="11"/>
      <c r="F248" s="11"/>
      <c r="G248" s="11"/>
      <c r="H248" s="11"/>
      <c r="I248" s="7"/>
      <c r="J248" s="7"/>
      <c r="K248" s="7"/>
      <c r="L248" s="7"/>
      <c r="M248" s="7"/>
      <c r="N248" s="13"/>
      <c r="O248" s="13"/>
      <c r="P248" s="13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13"/>
      <c r="AD248" s="13"/>
    </row>
    <row r="249" spans="1:30" x14ac:dyDescent="0.25">
      <c r="A249" s="14">
        <v>45</v>
      </c>
      <c r="B249" s="15"/>
      <c r="C249" s="6"/>
      <c r="D249" s="6" t="s">
        <v>126</v>
      </c>
      <c r="E249" s="11">
        <v>1</v>
      </c>
      <c r="F249" s="11">
        <v>5</v>
      </c>
      <c r="G249" s="11">
        <v>7</v>
      </c>
      <c r="H249" s="11">
        <v>7</v>
      </c>
      <c r="I249" s="11">
        <v>9</v>
      </c>
      <c r="J249" s="11">
        <v>11</v>
      </c>
      <c r="K249" s="11">
        <v>12</v>
      </c>
      <c r="L249" s="11">
        <v>8</v>
      </c>
      <c r="M249" s="11">
        <v>6</v>
      </c>
      <c r="N249" s="11">
        <v>3</v>
      </c>
      <c r="O249" s="11">
        <v>5</v>
      </c>
      <c r="P249" s="11">
        <v>6</v>
      </c>
      <c r="Q249" s="11">
        <v>9</v>
      </c>
      <c r="R249" s="11">
        <v>9</v>
      </c>
      <c r="S249" s="11">
        <v>6</v>
      </c>
      <c r="T249" s="11">
        <v>7</v>
      </c>
      <c r="U249" s="11">
        <v>0</v>
      </c>
      <c r="V249" s="11">
        <v>8</v>
      </c>
      <c r="W249" s="11">
        <v>3</v>
      </c>
      <c r="X249" s="11">
        <v>4</v>
      </c>
      <c r="Y249" s="11">
        <v>8</v>
      </c>
      <c r="Z249" s="11">
        <v>10</v>
      </c>
      <c r="AA249" s="11">
        <v>6</v>
      </c>
      <c r="AB249" s="11">
        <v>10</v>
      </c>
      <c r="AC249" s="11">
        <v>5</v>
      </c>
      <c r="AD249" s="11">
        <v>5</v>
      </c>
    </row>
    <row r="250" spans="1:30" x14ac:dyDescent="0.25">
      <c r="A250" s="14">
        <v>148</v>
      </c>
      <c r="B250" s="15"/>
      <c r="C250" s="6"/>
      <c r="D250" s="6" t="s">
        <v>245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1</v>
      </c>
      <c r="T250" s="11">
        <v>3</v>
      </c>
      <c r="U250" s="11">
        <v>2</v>
      </c>
      <c r="V250" s="11">
        <v>2</v>
      </c>
      <c r="W250" s="11">
        <v>2</v>
      </c>
      <c r="X250" s="11">
        <v>3</v>
      </c>
      <c r="Y250" s="11">
        <v>4</v>
      </c>
      <c r="Z250" s="11">
        <v>7</v>
      </c>
      <c r="AA250" s="11">
        <v>4</v>
      </c>
      <c r="AB250" s="11">
        <v>8</v>
      </c>
      <c r="AC250" s="11">
        <v>11</v>
      </c>
      <c r="AD250" s="11">
        <v>7</v>
      </c>
    </row>
    <row r="251" spans="1:30" x14ac:dyDescent="0.25">
      <c r="A251" s="14">
        <v>472</v>
      </c>
      <c r="B251" s="15"/>
      <c r="C251" s="10" t="s">
        <v>208</v>
      </c>
      <c r="D251" s="6"/>
      <c r="E251" s="11"/>
      <c r="F251" s="11"/>
      <c r="G251" s="11"/>
      <c r="H251" s="11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13"/>
      <c r="AD251" s="13"/>
    </row>
    <row r="252" spans="1:30" x14ac:dyDescent="0.25">
      <c r="A252" s="14">
        <v>62</v>
      </c>
      <c r="B252" s="15"/>
      <c r="C252" s="6"/>
      <c r="D252" s="6" t="s">
        <v>128</v>
      </c>
      <c r="E252" s="11">
        <v>31</v>
      </c>
      <c r="F252" s="11">
        <v>30</v>
      </c>
      <c r="G252" s="11">
        <v>40</v>
      </c>
      <c r="H252" s="11">
        <v>27</v>
      </c>
      <c r="I252" s="11">
        <v>39</v>
      </c>
      <c r="J252" s="11">
        <v>39</v>
      </c>
      <c r="K252" s="11">
        <v>31</v>
      </c>
      <c r="L252" s="11">
        <v>38</v>
      </c>
      <c r="M252" s="11">
        <v>31</v>
      </c>
      <c r="N252" s="11">
        <v>35</v>
      </c>
      <c r="O252" s="11">
        <v>32</v>
      </c>
      <c r="P252" s="11">
        <v>50</v>
      </c>
      <c r="Q252" s="11">
        <v>38</v>
      </c>
      <c r="R252" s="11">
        <v>34</v>
      </c>
      <c r="S252" s="11">
        <v>37</v>
      </c>
      <c r="T252" s="11">
        <v>50</v>
      </c>
      <c r="U252" s="11">
        <v>36</v>
      </c>
      <c r="V252" s="11">
        <v>59</v>
      </c>
      <c r="W252" s="11">
        <v>13</v>
      </c>
      <c r="X252" s="11">
        <v>44</v>
      </c>
      <c r="Y252" s="11">
        <v>51</v>
      </c>
      <c r="Z252" s="11">
        <v>47</v>
      </c>
      <c r="AA252" s="11">
        <v>78</v>
      </c>
      <c r="AB252" s="11">
        <v>47</v>
      </c>
      <c r="AC252" s="11">
        <v>37</v>
      </c>
      <c r="AD252" s="11">
        <v>33</v>
      </c>
    </row>
    <row r="253" spans="1:30" x14ac:dyDescent="0.25">
      <c r="A253" s="17"/>
      <c r="B253" s="10" t="s">
        <v>31</v>
      </c>
      <c r="C253" s="5"/>
      <c r="D253" s="5"/>
      <c r="E253" s="21">
        <f>SUM(E209:E252)</f>
        <v>191</v>
      </c>
      <c r="F253" s="21">
        <f>SUM(F209:F252)</f>
        <v>185</v>
      </c>
      <c r="G253" s="21">
        <f>SUM(G209:G252)</f>
        <v>243</v>
      </c>
      <c r="H253" s="21">
        <f t="shared" ref="H253:AB253" si="12">SUM(H209:H252)-H227</f>
        <v>203</v>
      </c>
      <c r="I253" s="21">
        <f t="shared" si="12"/>
        <v>266</v>
      </c>
      <c r="J253" s="21">
        <f t="shared" si="12"/>
        <v>219</v>
      </c>
      <c r="K253" s="21">
        <f t="shared" si="12"/>
        <v>216</v>
      </c>
      <c r="L253" s="21">
        <f t="shared" si="12"/>
        <v>231</v>
      </c>
      <c r="M253" s="21">
        <f t="shared" si="12"/>
        <v>232</v>
      </c>
      <c r="N253" s="21">
        <f t="shared" si="12"/>
        <v>223</v>
      </c>
      <c r="O253" s="21">
        <f t="shared" si="12"/>
        <v>227</v>
      </c>
      <c r="P253" s="21">
        <f t="shared" si="12"/>
        <v>229</v>
      </c>
      <c r="Q253" s="21">
        <f t="shared" si="12"/>
        <v>255</v>
      </c>
      <c r="R253" s="21">
        <f t="shared" si="12"/>
        <v>234</v>
      </c>
      <c r="S253" s="21">
        <f t="shared" si="12"/>
        <v>245</v>
      </c>
      <c r="T253" s="21">
        <f t="shared" si="12"/>
        <v>268</v>
      </c>
      <c r="U253" s="21">
        <f t="shared" si="12"/>
        <v>266</v>
      </c>
      <c r="V253" s="21">
        <f t="shared" si="12"/>
        <v>248</v>
      </c>
      <c r="W253" s="21">
        <f t="shared" si="12"/>
        <v>199</v>
      </c>
      <c r="X253" s="21">
        <f t="shared" si="12"/>
        <v>248</v>
      </c>
      <c r="Y253" s="21">
        <f t="shared" si="12"/>
        <v>262</v>
      </c>
      <c r="Z253" s="21">
        <f t="shared" si="12"/>
        <v>298</v>
      </c>
      <c r="AA253" s="21">
        <f t="shared" si="12"/>
        <v>338</v>
      </c>
      <c r="AB253" s="21">
        <f t="shared" si="12"/>
        <v>285</v>
      </c>
      <c r="AC253" s="21">
        <f>SUM(AC209:AC252)-AC227</f>
        <v>267</v>
      </c>
      <c r="AD253" s="21">
        <f>SUM(AD209:AD252)-AD227</f>
        <v>236</v>
      </c>
    </row>
    <row r="254" spans="1:30" s="1" customFormat="1" x14ac:dyDescent="0.25">
      <c r="A254" s="17"/>
      <c r="B254" s="10"/>
      <c r="C254" s="5"/>
      <c r="D254" s="5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1:30" x14ac:dyDescent="0.25">
      <c r="A255" s="17"/>
      <c r="B255" s="10"/>
      <c r="C255" s="5"/>
      <c r="D255" s="5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36"/>
    </row>
    <row r="256" spans="1:30" x14ac:dyDescent="0.25">
      <c r="A256" s="17"/>
      <c r="B256" s="10"/>
      <c r="C256" s="5"/>
      <c r="D256" s="5"/>
      <c r="E256" s="20"/>
      <c r="F256" s="20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36"/>
    </row>
    <row r="257" spans="1:30" x14ac:dyDescent="0.25">
      <c r="A257" s="14"/>
      <c r="B257" s="22"/>
      <c r="C257" s="6"/>
      <c r="D257" s="6"/>
      <c r="E257" s="19"/>
      <c r="F257" s="19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26"/>
      <c r="V257" s="11"/>
      <c r="W257" s="11"/>
      <c r="X257" s="11"/>
      <c r="Y257" s="11"/>
      <c r="Z257" s="11"/>
      <c r="AA257" s="13"/>
      <c r="AB257" s="13"/>
      <c r="AC257" s="13"/>
      <c r="AD257" s="35"/>
    </row>
    <row r="258" spans="1:30" x14ac:dyDescent="0.25">
      <c r="A258" s="14"/>
      <c r="B258" s="22"/>
      <c r="C258" s="6"/>
      <c r="D258" s="6"/>
      <c r="E258" s="19"/>
      <c r="F258" s="19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26"/>
      <c r="V258" s="11"/>
      <c r="W258" s="11"/>
      <c r="X258" s="11"/>
      <c r="Y258" s="11"/>
      <c r="Z258" s="11"/>
      <c r="AA258" s="13"/>
      <c r="AB258" s="13"/>
      <c r="AC258" s="13"/>
      <c r="AD258" s="35"/>
    </row>
    <row r="259" spans="1:30" x14ac:dyDescent="0.25">
      <c r="A259" s="34"/>
      <c r="B259" s="22"/>
      <c r="C259" s="6"/>
      <c r="D259" s="6"/>
      <c r="E259" s="19"/>
      <c r="F259" s="19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26"/>
      <c r="V259" s="11"/>
      <c r="W259" s="11"/>
      <c r="X259" s="11"/>
      <c r="Y259" s="11"/>
      <c r="Z259" s="11"/>
      <c r="AA259" s="13"/>
      <c r="AB259" s="13"/>
      <c r="AC259" s="13"/>
      <c r="AD259" s="35"/>
    </row>
    <row r="260" spans="1:30" x14ac:dyDescent="0.25">
      <c r="A260" s="40" t="s">
        <v>0</v>
      </c>
      <c r="B260" s="38"/>
      <c r="C260" s="38"/>
      <c r="D260" s="38"/>
      <c r="E260" s="1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x14ac:dyDescent="0.25">
      <c r="A261" s="41" t="s">
        <v>248</v>
      </c>
      <c r="B261" s="41"/>
      <c r="C261" s="41"/>
      <c r="D261" s="41"/>
      <c r="E261" s="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x14ac:dyDescent="0.25">
      <c r="A262" s="14"/>
      <c r="B262" s="15"/>
      <c r="C262" s="6"/>
      <c r="D262" s="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26"/>
      <c r="V262" s="7"/>
      <c r="W262" s="7"/>
      <c r="X262" s="8"/>
      <c r="Y262" s="13"/>
      <c r="Z262" s="13"/>
      <c r="AA262" s="13"/>
      <c r="AB262" s="13"/>
      <c r="AC262" s="13"/>
      <c r="AD262" s="35"/>
    </row>
    <row r="263" spans="1:30" x14ac:dyDescent="0.25">
      <c r="A263" s="17"/>
      <c r="B263" s="4" t="s">
        <v>2</v>
      </c>
      <c r="C263" s="5"/>
      <c r="D263" s="5"/>
      <c r="E263" s="42" t="s">
        <v>108</v>
      </c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 t="s">
        <v>108</v>
      </c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x14ac:dyDescent="0.25">
      <c r="A264" s="17"/>
      <c r="B264" s="4" t="s">
        <v>69</v>
      </c>
      <c r="C264" s="5"/>
      <c r="D264" s="5"/>
      <c r="E264" s="3" t="s">
        <v>180</v>
      </c>
      <c r="F264" s="3" t="s">
        <v>181</v>
      </c>
      <c r="G264" s="3" t="s">
        <v>182</v>
      </c>
      <c r="H264" s="3">
        <v>1993</v>
      </c>
      <c r="I264" s="3">
        <v>1994</v>
      </c>
      <c r="J264" s="3">
        <v>1995</v>
      </c>
      <c r="K264" s="3">
        <v>1996</v>
      </c>
      <c r="L264" s="3">
        <v>1997</v>
      </c>
      <c r="M264" s="3">
        <v>1998</v>
      </c>
      <c r="N264" s="3">
        <v>1999</v>
      </c>
      <c r="O264" s="3">
        <v>2000</v>
      </c>
      <c r="P264" s="3">
        <v>2001</v>
      </c>
      <c r="Q264" s="3">
        <v>2002</v>
      </c>
      <c r="R264" s="3">
        <v>2003</v>
      </c>
      <c r="S264" s="3">
        <v>2004</v>
      </c>
      <c r="T264" s="3">
        <v>2005</v>
      </c>
      <c r="U264" s="3">
        <v>2006</v>
      </c>
      <c r="V264" s="3">
        <v>2007</v>
      </c>
      <c r="W264" s="3">
        <v>2008</v>
      </c>
      <c r="X264" s="3">
        <v>2009</v>
      </c>
      <c r="Y264" s="3">
        <v>2010</v>
      </c>
      <c r="Z264" s="3">
        <v>2011</v>
      </c>
      <c r="AA264" s="3">
        <v>2012</v>
      </c>
      <c r="AB264" s="3">
        <v>2013</v>
      </c>
      <c r="AC264" s="3">
        <v>2014</v>
      </c>
      <c r="AD264" s="3">
        <v>2015</v>
      </c>
    </row>
    <row r="265" spans="1:30" x14ac:dyDescent="0.25">
      <c r="A265" s="14">
        <v>452</v>
      </c>
      <c r="B265" s="15"/>
      <c r="C265" s="10" t="s">
        <v>70</v>
      </c>
      <c r="D265" s="6"/>
      <c r="E265" s="16"/>
      <c r="F265" s="16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13"/>
      <c r="AB265" s="13"/>
      <c r="AC265" s="13"/>
      <c r="AD265" s="13"/>
    </row>
    <row r="266" spans="1:30" x14ac:dyDescent="0.25">
      <c r="A266" s="14">
        <v>82</v>
      </c>
      <c r="B266" s="15"/>
      <c r="C266" s="6"/>
      <c r="D266" s="6" t="s">
        <v>129</v>
      </c>
      <c r="E266" s="11">
        <v>3</v>
      </c>
      <c r="F266" s="11">
        <v>10</v>
      </c>
      <c r="G266" s="11">
        <v>8</v>
      </c>
      <c r="H266" s="11">
        <v>9</v>
      </c>
      <c r="I266" s="11">
        <v>9</v>
      </c>
      <c r="J266" s="11">
        <v>11</v>
      </c>
      <c r="K266" s="11">
        <v>13</v>
      </c>
      <c r="L266" s="11">
        <v>10</v>
      </c>
      <c r="M266" s="11">
        <v>15</v>
      </c>
      <c r="N266" s="11">
        <v>10</v>
      </c>
      <c r="O266" s="11">
        <v>7</v>
      </c>
      <c r="P266" s="11">
        <v>13</v>
      </c>
      <c r="Q266" s="11">
        <v>4</v>
      </c>
      <c r="R266" s="11">
        <v>19</v>
      </c>
      <c r="S266" s="11">
        <v>21</v>
      </c>
      <c r="T266" s="11">
        <v>19</v>
      </c>
      <c r="U266" s="11">
        <v>8</v>
      </c>
      <c r="V266" s="11">
        <v>12</v>
      </c>
      <c r="W266" s="11">
        <v>21</v>
      </c>
      <c r="X266" s="11">
        <v>25</v>
      </c>
      <c r="Y266" s="11">
        <v>16</v>
      </c>
      <c r="Z266" s="11">
        <v>20</v>
      </c>
      <c r="AA266" s="11">
        <v>28</v>
      </c>
      <c r="AB266" s="11">
        <v>15</v>
      </c>
      <c r="AC266" s="11">
        <v>23</v>
      </c>
      <c r="AD266" s="11">
        <v>23</v>
      </c>
    </row>
    <row r="267" spans="1:30" x14ac:dyDescent="0.25">
      <c r="A267" s="14">
        <v>382</v>
      </c>
      <c r="B267" s="15"/>
      <c r="C267" s="6"/>
      <c r="D267" s="6" t="s">
        <v>209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8</v>
      </c>
      <c r="S267" s="11">
        <v>18</v>
      </c>
      <c r="T267" s="11">
        <v>28</v>
      </c>
      <c r="U267" s="11">
        <v>18</v>
      </c>
      <c r="V267" s="11">
        <v>22</v>
      </c>
      <c r="W267" s="11">
        <v>24</v>
      </c>
      <c r="X267" s="11">
        <v>18</v>
      </c>
      <c r="Y267" s="11">
        <v>45</v>
      </c>
      <c r="Z267" s="11">
        <v>26</v>
      </c>
      <c r="AA267" s="11">
        <v>42</v>
      </c>
      <c r="AB267" s="11">
        <v>25</v>
      </c>
      <c r="AC267" s="11">
        <v>35</v>
      </c>
      <c r="AD267" s="11">
        <v>30</v>
      </c>
    </row>
    <row r="268" spans="1:30" x14ac:dyDescent="0.25">
      <c r="A268" s="14"/>
      <c r="B268" s="15"/>
      <c r="C268" s="10" t="s">
        <v>210</v>
      </c>
      <c r="D268" s="6"/>
      <c r="E268" s="11"/>
      <c r="F268" s="11"/>
      <c r="G268" s="11"/>
      <c r="H268" s="11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8"/>
      <c r="W268" s="8"/>
      <c r="X268" s="7"/>
      <c r="Y268" s="13"/>
      <c r="Z268" s="13"/>
      <c r="AA268" s="7"/>
      <c r="AB268" s="7"/>
      <c r="AC268" s="13"/>
      <c r="AD268" s="13"/>
    </row>
    <row r="269" spans="1:30" x14ac:dyDescent="0.25">
      <c r="A269" s="14"/>
      <c r="B269" s="15"/>
      <c r="C269" s="6"/>
      <c r="D269" s="6" t="s">
        <v>211</v>
      </c>
      <c r="E269" s="11">
        <v>4</v>
      </c>
      <c r="F269" s="11">
        <v>3</v>
      </c>
      <c r="G269" s="11">
        <v>4</v>
      </c>
      <c r="H269" s="11">
        <v>2</v>
      </c>
      <c r="I269" s="11">
        <v>3</v>
      </c>
      <c r="J269" s="11">
        <v>5</v>
      </c>
      <c r="K269" s="11">
        <v>1</v>
      </c>
      <c r="L269" s="11">
        <v>0</v>
      </c>
      <c r="M269" s="11">
        <v>1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</row>
    <row r="270" spans="1:30" x14ac:dyDescent="0.25">
      <c r="A270" s="14">
        <v>550</v>
      </c>
      <c r="B270" s="15"/>
      <c r="C270" s="10" t="s">
        <v>130</v>
      </c>
      <c r="D270" s="6"/>
      <c r="E270" s="11"/>
      <c r="F270" s="11"/>
      <c r="G270" s="11"/>
      <c r="H270" s="1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3"/>
      <c r="V270" s="8"/>
      <c r="W270" s="8"/>
      <c r="X270" s="8"/>
      <c r="Y270" s="7"/>
      <c r="Z270" s="7"/>
      <c r="AA270" s="13"/>
      <c r="AB270" s="13"/>
      <c r="AC270" s="13"/>
      <c r="AD270" s="13"/>
    </row>
    <row r="271" spans="1:30" x14ac:dyDescent="0.25">
      <c r="A271" s="14">
        <v>88</v>
      </c>
      <c r="B271" s="15"/>
      <c r="C271" s="6"/>
      <c r="D271" s="6" t="s">
        <v>131</v>
      </c>
      <c r="E271" s="11">
        <v>69</v>
      </c>
      <c r="F271" s="11">
        <v>69</v>
      </c>
      <c r="G271" s="11">
        <v>72</v>
      </c>
      <c r="H271" s="11">
        <v>44</v>
      </c>
      <c r="I271" s="11">
        <v>70</v>
      </c>
      <c r="J271" s="11">
        <v>66</v>
      </c>
      <c r="K271" s="11">
        <v>48</v>
      </c>
      <c r="L271" s="11">
        <v>69</v>
      </c>
      <c r="M271" s="11">
        <v>65</v>
      </c>
      <c r="N271" s="11">
        <v>47</v>
      </c>
      <c r="O271" s="11">
        <v>55</v>
      </c>
      <c r="P271" s="11">
        <v>72</v>
      </c>
      <c r="Q271" s="11">
        <v>65</v>
      </c>
      <c r="R271" s="11">
        <v>66</v>
      </c>
      <c r="S271" s="11">
        <v>59</v>
      </c>
      <c r="T271" s="11">
        <v>55</v>
      </c>
      <c r="U271" s="11">
        <v>77</v>
      </c>
      <c r="V271" s="11">
        <v>64</v>
      </c>
      <c r="W271" s="11">
        <v>50</v>
      </c>
      <c r="X271" s="11">
        <v>84</v>
      </c>
      <c r="Y271" s="11">
        <v>54</v>
      </c>
      <c r="Z271" s="11">
        <v>94</v>
      </c>
      <c r="AA271" s="11">
        <v>64</v>
      </c>
      <c r="AB271" s="11">
        <v>77</v>
      </c>
      <c r="AC271" s="7">
        <v>43</v>
      </c>
      <c r="AD271" s="7">
        <v>72</v>
      </c>
    </row>
    <row r="272" spans="1:30" x14ac:dyDescent="0.25">
      <c r="A272" s="17"/>
      <c r="B272" s="10" t="s">
        <v>31</v>
      </c>
      <c r="C272" s="5"/>
      <c r="D272" s="5"/>
      <c r="E272" s="21">
        <f t="shared" ref="E272:Y272" si="13">SUM(E265:E271)</f>
        <v>76</v>
      </c>
      <c r="F272" s="21">
        <f t="shared" si="13"/>
        <v>82</v>
      </c>
      <c r="G272" s="21">
        <f t="shared" si="13"/>
        <v>84</v>
      </c>
      <c r="H272" s="21">
        <f t="shared" si="13"/>
        <v>55</v>
      </c>
      <c r="I272" s="21">
        <f t="shared" si="13"/>
        <v>82</v>
      </c>
      <c r="J272" s="21">
        <f t="shared" si="13"/>
        <v>82</v>
      </c>
      <c r="K272" s="21">
        <f t="shared" si="13"/>
        <v>62</v>
      </c>
      <c r="L272" s="21">
        <f t="shared" si="13"/>
        <v>79</v>
      </c>
      <c r="M272" s="21">
        <f t="shared" si="13"/>
        <v>81</v>
      </c>
      <c r="N272" s="21">
        <f t="shared" si="13"/>
        <v>57</v>
      </c>
      <c r="O272" s="21">
        <f t="shared" si="13"/>
        <v>62</v>
      </c>
      <c r="P272" s="21">
        <f t="shared" si="13"/>
        <v>85</v>
      </c>
      <c r="Q272" s="21">
        <f t="shared" si="13"/>
        <v>69</v>
      </c>
      <c r="R272" s="21">
        <f t="shared" si="13"/>
        <v>93</v>
      </c>
      <c r="S272" s="21">
        <f t="shared" si="13"/>
        <v>98</v>
      </c>
      <c r="T272" s="21">
        <f t="shared" si="13"/>
        <v>102</v>
      </c>
      <c r="U272" s="21">
        <f t="shared" si="13"/>
        <v>103</v>
      </c>
      <c r="V272" s="21">
        <f>SUM(V265:V271)</f>
        <v>98</v>
      </c>
      <c r="W272" s="21">
        <f t="shared" si="13"/>
        <v>95</v>
      </c>
      <c r="X272" s="21">
        <f t="shared" si="13"/>
        <v>127</v>
      </c>
      <c r="Y272" s="21">
        <f t="shared" si="13"/>
        <v>115</v>
      </c>
      <c r="Z272" s="21">
        <f>SUM(Z265:Z271)</f>
        <v>140</v>
      </c>
      <c r="AA272" s="21">
        <f>SUM(AA265:AA271)</f>
        <v>134</v>
      </c>
      <c r="AB272" s="21">
        <f>SUM(AB265:AB271)</f>
        <v>117</v>
      </c>
      <c r="AC272" s="21">
        <f>SUM(AC265:AC271)</f>
        <v>101</v>
      </c>
      <c r="AD272" s="21">
        <f>SUM(AD265:AD271)</f>
        <v>125</v>
      </c>
    </row>
    <row r="273" spans="1:30" x14ac:dyDescent="0.25">
      <c r="A273" s="14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13"/>
      <c r="V273" s="11"/>
      <c r="W273" s="11"/>
      <c r="X273" s="6"/>
      <c r="Y273" s="6"/>
      <c r="Z273" s="6"/>
      <c r="AA273" s="7"/>
      <c r="AB273" s="7"/>
      <c r="AC273" s="13"/>
      <c r="AD273" s="35"/>
    </row>
    <row r="274" spans="1:30" x14ac:dyDescent="0.25">
      <c r="A274" s="14"/>
      <c r="B274" s="4" t="s">
        <v>84</v>
      </c>
      <c r="C274" s="6"/>
      <c r="D274" s="6"/>
      <c r="E274" s="16"/>
      <c r="F274" s="16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6"/>
      <c r="V274" s="7"/>
      <c r="W274" s="7"/>
      <c r="X274" s="7"/>
      <c r="Y274" s="7"/>
      <c r="Z274" s="7"/>
      <c r="AA274" s="13"/>
      <c r="AB274" s="13"/>
      <c r="AC274" s="13"/>
      <c r="AD274" s="35"/>
    </row>
    <row r="275" spans="1:30" x14ac:dyDescent="0.25">
      <c r="A275" s="14">
        <v>533</v>
      </c>
      <c r="B275" s="15"/>
      <c r="C275" s="10" t="s">
        <v>85</v>
      </c>
      <c r="D275" s="6"/>
      <c r="E275" s="11"/>
      <c r="F275" s="11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11"/>
      <c r="W275" s="11"/>
      <c r="X275" s="7"/>
      <c r="Y275" s="7"/>
      <c r="Z275" s="7"/>
      <c r="AA275" s="13"/>
      <c r="AB275" s="13"/>
      <c r="AC275" s="13"/>
      <c r="AD275" s="35"/>
    </row>
    <row r="276" spans="1:30" x14ac:dyDescent="0.25">
      <c r="A276" s="14">
        <v>117</v>
      </c>
      <c r="B276" s="15"/>
      <c r="C276" s="23"/>
      <c r="D276" s="6" t="s">
        <v>212</v>
      </c>
      <c r="E276" s="11">
        <v>0</v>
      </c>
      <c r="F276" s="11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1</v>
      </c>
      <c r="S276" s="7">
        <v>2</v>
      </c>
      <c r="T276" s="7">
        <v>4</v>
      </c>
      <c r="U276" s="7">
        <v>9</v>
      </c>
      <c r="V276" s="7">
        <v>7</v>
      </c>
      <c r="W276" s="7">
        <v>7</v>
      </c>
      <c r="X276" s="7">
        <v>1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</row>
    <row r="277" spans="1:30" x14ac:dyDescent="0.25">
      <c r="A277" s="14">
        <v>7</v>
      </c>
      <c r="B277" s="15"/>
      <c r="C277" s="6"/>
      <c r="D277" s="6" t="s">
        <v>132</v>
      </c>
      <c r="E277" s="11">
        <v>48</v>
      </c>
      <c r="F277" s="11">
        <v>41</v>
      </c>
      <c r="G277" s="11">
        <v>46</v>
      </c>
      <c r="H277" s="11">
        <v>43</v>
      </c>
      <c r="I277" s="11">
        <v>48</v>
      </c>
      <c r="J277" s="11">
        <v>42</v>
      </c>
      <c r="K277" s="11">
        <v>32</v>
      </c>
      <c r="L277" s="11">
        <v>27</v>
      </c>
      <c r="M277" s="11">
        <v>30</v>
      </c>
      <c r="N277" s="11">
        <v>42</v>
      </c>
      <c r="O277" s="11">
        <v>19</v>
      </c>
      <c r="P277" s="11">
        <v>42</v>
      </c>
      <c r="Q277" s="11">
        <v>17</v>
      </c>
      <c r="R277" s="11">
        <v>51</v>
      </c>
      <c r="S277" s="11">
        <v>28</v>
      </c>
      <c r="T277" s="11">
        <v>14</v>
      </c>
      <c r="U277" s="11">
        <v>51</v>
      </c>
      <c r="V277" s="11">
        <v>27</v>
      </c>
      <c r="W277" s="11">
        <v>40</v>
      </c>
      <c r="X277" s="11">
        <v>48</v>
      </c>
      <c r="Y277" s="11">
        <v>44</v>
      </c>
      <c r="Z277" s="11">
        <v>48</v>
      </c>
      <c r="AA277" s="11">
        <v>65</v>
      </c>
      <c r="AB277" s="11">
        <v>29</v>
      </c>
      <c r="AC277" s="11">
        <v>31</v>
      </c>
      <c r="AD277" s="11">
        <v>24</v>
      </c>
    </row>
    <row r="278" spans="1:30" x14ac:dyDescent="0.25">
      <c r="A278" s="14">
        <v>96</v>
      </c>
      <c r="B278" s="15"/>
      <c r="C278" s="6"/>
      <c r="D278" s="6" t="s">
        <v>133</v>
      </c>
      <c r="E278" s="11">
        <v>23</v>
      </c>
      <c r="F278" s="11">
        <v>17</v>
      </c>
      <c r="G278" s="11">
        <v>22</v>
      </c>
      <c r="H278" s="11">
        <v>23</v>
      </c>
      <c r="I278" s="11">
        <v>23</v>
      </c>
      <c r="J278" s="11">
        <v>29</v>
      </c>
      <c r="K278" s="11">
        <v>38</v>
      </c>
      <c r="L278" s="11">
        <v>44</v>
      </c>
      <c r="M278" s="11">
        <v>29</v>
      </c>
      <c r="N278" s="11">
        <v>50</v>
      </c>
      <c r="O278" s="11">
        <v>43</v>
      </c>
      <c r="P278" s="11">
        <v>40</v>
      </c>
      <c r="Q278" s="11">
        <v>31</v>
      </c>
      <c r="R278" s="11">
        <v>57</v>
      </c>
      <c r="S278" s="11">
        <v>39</v>
      </c>
      <c r="T278" s="11">
        <v>35</v>
      </c>
      <c r="U278" s="11">
        <v>53</v>
      </c>
      <c r="V278" s="11">
        <v>35</v>
      </c>
      <c r="W278" s="11">
        <v>31</v>
      </c>
      <c r="X278" s="11">
        <v>40</v>
      </c>
      <c r="Y278" s="11">
        <v>36</v>
      </c>
      <c r="Z278" s="11">
        <v>22</v>
      </c>
      <c r="AA278" s="11">
        <v>28</v>
      </c>
      <c r="AB278" s="11">
        <v>19</v>
      </c>
      <c r="AC278" s="11">
        <v>13</v>
      </c>
      <c r="AD278" s="11">
        <v>16</v>
      </c>
    </row>
    <row r="279" spans="1:30" x14ac:dyDescent="0.25">
      <c r="A279" s="14"/>
      <c r="B279" s="15"/>
      <c r="C279" s="6"/>
      <c r="D279" s="23" t="s">
        <v>213</v>
      </c>
      <c r="E279" s="11">
        <v>2</v>
      </c>
      <c r="F279" s="11">
        <v>1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7">
        <v>0</v>
      </c>
      <c r="W279" s="7">
        <v>0</v>
      </c>
      <c r="X279" s="7">
        <v>0</v>
      </c>
      <c r="Y279" s="11">
        <v>0</v>
      </c>
      <c r="Z279" s="11">
        <v>0</v>
      </c>
      <c r="AA279" s="7">
        <v>0</v>
      </c>
      <c r="AB279" s="7">
        <v>0</v>
      </c>
      <c r="AC279" s="7">
        <v>0</v>
      </c>
      <c r="AD279" s="7">
        <v>0</v>
      </c>
    </row>
    <row r="280" spans="1:30" x14ac:dyDescent="0.25">
      <c r="A280" s="14">
        <v>590</v>
      </c>
      <c r="B280" s="15"/>
      <c r="C280" s="10" t="s">
        <v>134</v>
      </c>
      <c r="D280" s="6"/>
      <c r="E280" s="11"/>
      <c r="F280" s="1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8"/>
      <c r="W280" s="8"/>
      <c r="X280" s="8"/>
      <c r="Y280" s="7"/>
      <c r="Z280" s="7"/>
      <c r="AA280" s="13"/>
      <c r="AB280" s="13"/>
      <c r="AC280" s="13"/>
      <c r="AD280" s="13"/>
    </row>
    <row r="281" spans="1:30" x14ac:dyDescent="0.25">
      <c r="A281" s="14">
        <v>95</v>
      </c>
      <c r="B281" s="15"/>
      <c r="C281" s="6"/>
      <c r="D281" s="23" t="s">
        <v>135</v>
      </c>
      <c r="E281" s="11">
        <f>30</f>
        <v>30</v>
      </c>
      <c r="F281" s="11">
        <f>32</f>
        <v>32</v>
      </c>
      <c r="G281" s="11">
        <v>33</v>
      </c>
      <c r="H281" s="11">
        <f>24</f>
        <v>24</v>
      </c>
      <c r="I281" s="11">
        <v>39</v>
      </c>
      <c r="J281" s="11">
        <v>41</v>
      </c>
      <c r="K281" s="11">
        <v>49</v>
      </c>
      <c r="L281" s="11">
        <v>56</v>
      </c>
      <c r="M281" s="11">
        <v>57</v>
      </c>
      <c r="N281" s="11">
        <v>60</v>
      </c>
      <c r="O281" s="11">
        <v>67</v>
      </c>
      <c r="P281" s="11">
        <v>73</v>
      </c>
      <c r="Q281" s="11">
        <v>64</v>
      </c>
      <c r="R281" s="11">
        <v>58</v>
      </c>
      <c r="S281" s="11">
        <v>58</v>
      </c>
      <c r="T281" s="11">
        <v>79</v>
      </c>
      <c r="U281" s="11">
        <v>50</v>
      </c>
      <c r="V281" s="11">
        <v>44</v>
      </c>
      <c r="W281" s="11">
        <v>51</v>
      </c>
      <c r="X281" s="11">
        <v>21</v>
      </c>
      <c r="Y281" s="11">
        <v>23</v>
      </c>
      <c r="Z281" s="11">
        <v>26</v>
      </c>
      <c r="AA281" s="11">
        <v>16</v>
      </c>
      <c r="AB281" s="11">
        <v>25</v>
      </c>
      <c r="AC281" s="11">
        <v>16</v>
      </c>
      <c r="AD281" s="11">
        <v>0</v>
      </c>
    </row>
    <row r="282" spans="1:30" x14ac:dyDescent="0.25">
      <c r="A282" s="14">
        <v>119</v>
      </c>
      <c r="B282" s="15"/>
      <c r="C282" s="6"/>
      <c r="D282" s="23" t="s">
        <v>136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18</v>
      </c>
      <c r="X282" s="11">
        <v>18</v>
      </c>
      <c r="Y282" s="11">
        <v>25</v>
      </c>
      <c r="Z282" s="11">
        <v>26</v>
      </c>
      <c r="AA282" s="11">
        <v>20</v>
      </c>
      <c r="AB282" s="11">
        <v>20</v>
      </c>
      <c r="AC282" s="11">
        <v>18</v>
      </c>
      <c r="AD282" s="11">
        <v>24</v>
      </c>
    </row>
    <row r="283" spans="1:30" x14ac:dyDescent="0.25">
      <c r="A283" s="14">
        <v>591</v>
      </c>
      <c r="B283" s="15"/>
      <c r="C283" s="10" t="s">
        <v>88</v>
      </c>
      <c r="D283" s="6"/>
      <c r="E283" s="11"/>
      <c r="F283" s="11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13"/>
      <c r="Z283" s="13"/>
      <c r="AA283" s="7"/>
      <c r="AB283" s="7"/>
      <c r="AC283" s="7"/>
      <c r="AD283" s="7"/>
    </row>
    <row r="284" spans="1:30" x14ac:dyDescent="0.25">
      <c r="A284" s="14"/>
      <c r="B284" s="15"/>
      <c r="C284" s="6"/>
      <c r="D284" s="6" t="s">
        <v>214</v>
      </c>
      <c r="E284" s="11">
        <v>26</v>
      </c>
      <c r="F284" s="11">
        <v>23</v>
      </c>
      <c r="G284" s="11">
        <v>23</v>
      </c>
      <c r="H284" s="11">
        <v>24</v>
      </c>
      <c r="I284" s="11">
        <v>24</v>
      </c>
      <c r="J284" s="11">
        <v>30</v>
      </c>
      <c r="K284" s="11">
        <v>24</v>
      </c>
      <c r="L284" s="11">
        <v>19</v>
      </c>
      <c r="M284" s="11">
        <v>26</v>
      </c>
      <c r="N284" s="11">
        <v>6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</row>
    <row r="285" spans="1:30" x14ac:dyDescent="0.25">
      <c r="A285" s="14">
        <v>40</v>
      </c>
      <c r="B285" s="15"/>
      <c r="C285" s="6"/>
      <c r="D285" s="6" t="s">
        <v>137</v>
      </c>
      <c r="E285" s="11">
        <v>47</v>
      </c>
      <c r="F285" s="11">
        <v>36</v>
      </c>
      <c r="G285" s="11">
        <v>54</v>
      </c>
      <c r="H285" s="11">
        <v>63</v>
      </c>
      <c r="I285" s="11">
        <v>48</v>
      </c>
      <c r="J285" s="11">
        <v>63</v>
      </c>
      <c r="K285" s="11">
        <v>59</v>
      </c>
      <c r="L285" s="11">
        <v>46</v>
      </c>
      <c r="M285" s="11">
        <v>43</v>
      </c>
      <c r="N285" s="11">
        <v>36</v>
      </c>
      <c r="O285" s="11">
        <v>45</v>
      </c>
      <c r="P285" s="11">
        <v>43</v>
      </c>
      <c r="Q285" s="11">
        <v>30</v>
      </c>
      <c r="R285" s="11">
        <v>23</v>
      </c>
      <c r="S285" s="11">
        <v>21</v>
      </c>
      <c r="T285" s="11">
        <v>15</v>
      </c>
      <c r="U285" s="11">
        <v>23</v>
      </c>
      <c r="V285" s="11">
        <v>22</v>
      </c>
      <c r="W285" s="11">
        <v>28</v>
      </c>
      <c r="X285" s="11">
        <v>28</v>
      </c>
      <c r="Y285" s="11">
        <v>22</v>
      </c>
      <c r="Z285" s="11">
        <v>17</v>
      </c>
      <c r="AA285" s="11">
        <v>26</v>
      </c>
      <c r="AB285" s="11">
        <v>21</v>
      </c>
      <c r="AC285" s="11">
        <v>15</v>
      </c>
      <c r="AD285" s="11">
        <v>16</v>
      </c>
    </row>
    <row r="286" spans="1:30" x14ac:dyDescent="0.25">
      <c r="A286" s="17"/>
      <c r="B286" s="10" t="s">
        <v>31</v>
      </c>
      <c r="C286" s="5"/>
      <c r="D286" s="5"/>
      <c r="E286" s="21">
        <f t="shared" ref="E286:Y286" si="14">SUM(E275:E285)</f>
        <v>176</v>
      </c>
      <c r="F286" s="21">
        <f t="shared" si="14"/>
        <v>150</v>
      </c>
      <c r="G286" s="21">
        <f t="shared" si="14"/>
        <v>178</v>
      </c>
      <c r="H286" s="21">
        <f t="shared" si="14"/>
        <v>177</v>
      </c>
      <c r="I286" s="21">
        <f t="shared" si="14"/>
        <v>182</v>
      </c>
      <c r="J286" s="21">
        <f t="shared" si="14"/>
        <v>205</v>
      </c>
      <c r="K286" s="21">
        <f t="shared" si="14"/>
        <v>202</v>
      </c>
      <c r="L286" s="21">
        <f t="shared" si="14"/>
        <v>192</v>
      </c>
      <c r="M286" s="21">
        <f t="shared" si="14"/>
        <v>185</v>
      </c>
      <c r="N286" s="21">
        <f t="shared" si="14"/>
        <v>194</v>
      </c>
      <c r="O286" s="21">
        <f t="shared" si="14"/>
        <v>174</v>
      </c>
      <c r="P286" s="21">
        <f t="shared" si="14"/>
        <v>198</v>
      </c>
      <c r="Q286" s="21">
        <f t="shared" si="14"/>
        <v>142</v>
      </c>
      <c r="R286" s="21">
        <f t="shared" si="14"/>
        <v>190</v>
      </c>
      <c r="S286" s="21">
        <f t="shared" si="14"/>
        <v>148</v>
      </c>
      <c r="T286" s="21">
        <f t="shared" si="14"/>
        <v>147</v>
      </c>
      <c r="U286" s="21">
        <f t="shared" si="14"/>
        <v>186</v>
      </c>
      <c r="V286" s="21">
        <f>SUM(V275:V285)</f>
        <v>135</v>
      </c>
      <c r="W286" s="21">
        <f t="shared" si="14"/>
        <v>175</v>
      </c>
      <c r="X286" s="21">
        <f t="shared" si="14"/>
        <v>156</v>
      </c>
      <c r="Y286" s="21">
        <f t="shared" si="14"/>
        <v>150</v>
      </c>
      <c r="Z286" s="21">
        <f>SUM(Z275:Z285)</f>
        <v>139</v>
      </c>
      <c r="AA286" s="21">
        <f>SUM(AA273:AA285)</f>
        <v>155</v>
      </c>
      <c r="AB286" s="21">
        <f>SUM(AB273:AB285)</f>
        <v>114</v>
      </c>
      <c r="AC286" s="21">
        <f>SUM(AC273:AC285)</f>
        <v>93</v>
      </c>
      <c r="AD286" s="21">
        <f>SUM(AD273:AD285)</f>
        <v>80</v>
      </c>
    </row>
    <row r="287" spans="1:30" x14ac:dyDescent="0.25">
      <c r="A287" s="17"/>
      <c r="B287" s="10"/>
      <c r="C287" s="5"/>
      <c r="D287" s="5"/>
      <c r="E287" s="20"/>
      <c r="F287" s="20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36"/>
    </row>
    <row r="288" spans="1:30" x14ac:dyDescent="0.25">
      <c r="A288" s="17"/>
      <c r="B288" s="10"/>
      <c r="C288" s="5"/>
      <c r="D288" s="5"/>
      <c r="E288" s="20"/>
      <c r="F288" s="20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36"/>
    </row>
    <row r="289" spans="1:30" x14ac:dyDescent="0.25">
      <c r="A289" s="17"/>
      <c r="B289" s="10"/>
      <c r="C289" s="5"/>
      <c r="D289" s="5"/>
      <c r="E289" s="20"/>
      <c r="F289" s="20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36"/>
    </row>
    <row r="290" spans="1:30" s="1" customFormat="1" x14ac:dyDescent="0.25">
      <c r="A290" s="17"/>
      <c r="B290" s="10"/>
      <c r="C290" s="5"/>
      <c r="D290" s="5"/>
      <c r="E290" s="20"/>
      <c r="F290" s="20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36"/>
    </row>
    <row r="291" spans="1:30" s="1" customFormat="1" x14ac:dyDescent="0.25">
      <c r="A291" s="17"/>
      <c r="B291" s="10"/>
      <c r="C291" s="5"/>
      <c r="D291" s="5"/>
      <c r="E291" s="20"/>
      <c r="F291" s="20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36"/>
    </row>
    <row r="292" spans="1:30" x14ac:dyDescent="0.25">
      <c r="A292" s="17"/>
      <c r="B292" s="10"/>
      <c r="C292" s="5"/>
      <c r="D292" s="5"/>
      <c r="E292" s="20"/>
      <c r="F292" s="20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36"/>
    </row>
    <row r="293" spans="1:30" x14ac:dyDescent="0.25">
      <c r="A293" s="17"/>
      <c r="B293" s="10"/>
      <c r="C293" s="5"/>
      <c r="D293" s="5"/>
      <c r="E293" s="20"/>
      <c r="F293" s="20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36"/>
    </row>
    <row r="294" spans="1:30" x14ac:dyDescent="0.25">
      <c r="A294" s="17"/>
      <c r="B294" s="10"/>
      <c r="C294" s="5"/>
      <c r="D294" s="5"/>
      <c r="E294" s="20"/>
      <c r="F294" s="20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36"/>
    </row>
    <row r="295" spans="1:30" x14ac:dyDescent="0.25">
      <c r="A295" s="17"/>
      <c r="B295" s="10"/>
      <c r="C295" s="5"/>
      <c r="D295" s="5"/>
      <c r="E295" s="20"/>
      <c r="F295" s="20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36"/>
    </row>
    <row r="296" spans="1:30" x14ac:dyDescent="0.25">
      <c r="A296" s="34"/>
      <c r="B296" s="10"/>
      <c r="C296" s="5"/>
      <c r="D296" s="5"/>
      <c r="E296" s="20"/>
      <c r="F296" s="20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36"/>
    </row>
    <row r="297" spans="1:30" x14ac:dyDescent="0.25">
      <c r="A297" s="40" t="s">
        <v>0</v>
      </c>
      <c r="B297" s="38"/>
      <c r="C297" s="38"/>
      <c r="D297" s="38"/>
      <c r="E297" s="1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x14ac:dyDescent="0.25">
      <c r="A298" s="41" t="s">
        <v>248</v>
      </c>
      <c r="B298" s="41"/>
      <c r="C298" s="41"/>
      <c r="D298" s="41"/>
      <c r="E298" s="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x14ac:dyDescent="0.25">
      <c r="A299" s="14"/>
      <c r="B299" s="15"/>
      <c r="C299" s="6"/>
      <c r="D299" s="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26"/>
      <c r="V299" s="7"/>
      <c r="W299" s="7"/>
      <c r="X299" s="8"/>
      <c r="Y299" s="13"/>
      <c r="Z299" s="13"/>
      <c r="AA299" s="13"/>
      <c r="AB299" s="13"/>
      <c r="AC299" s="13"/>
      <c r="AD299" s="35"/>
    </row>
    <row r="300" spans="1:30" x14ac:dyDescent="0.25">
      <c r="A300" s="17"/>
      <c r="B300" s="4" t="s">
        <v>2</v>
      </c>
      <c r="C300" s="5"/>
      <c r="D300" s="5"/>
      <c r="E300" s="42" t="s">
        <v>108</v>
      </c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 t="s">
        <v>108</v>
      </c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x14ac:dyDescent="0.25">
      <c r="A301" s="17"/>
      <c r="B301" s="4" t="s">
        <v>90</v>
      </c>
      <c r="C301" s="5"/>
      <c r="D301" s="5"/>
      <c r="E301" s="3" t="s">
        <v>180</v>
      </c>
      <c r="F301" s="3" t="s">
        <v>181</v>
      </c>
      <c r="G301" s="3" t="s">
        <v>182</v>
      </c>
      <c r="H301" s="3">
        <v>1993</v>
      </c>
      <c r="I301" s="3">
        <v>1994</v>
      </c>
      <c r="J301" s="3">
        <v>1995</v>
      </c>
      <c r="K301" s="3">
        <v>1996</v>
      </c>
      <c r="L301" s="3">
        <v>1997</v>
      </c>
      <c r="M301" s="3">
        <v>1998</v>
      </c>
      <c r="N301" s="3">
        <v>1999</v>
      </c>
      <c r="O301" s="3">
        <v>2000</v>
      </c>
      <c r="P301" s="3">
        <v>2001</v>
      </c>
      <c r="Q301" s="3">
        <v>2002</v>
      </c>
      <c r="R301" s="3">
        <v>2003</v>
      </c>
      <c r="S301" s="3">
        <v>2004</v>
      </c>
      <c r="T301" s="3">
        <v>2005</v>
      </c>
      <c r="U301" s="3">
        <v>2006</v>
      </c>
      <c r="V301" s="3">
        <v>2007</v>
      </c>
      <c r="W301" s="3">
        <v>2008</v>
      </c>
      <c r="X301" s="3">
        <v>2009</v>
      </c>
      <c r="Y301" s="3">
        <v>2010</v>
      </c>
      <c r="Z301" s="3">
        <v>2011</v>
      </c>
      <c r="AA301" s="3">
        <v>2012</v>
      </c>
      <c r="AB301" s="3">
        <v>2013</v>
      </c>
      <c r="AC301" s="3">
        <v>2014</v>
      </c>
      <c r="AD301" s="3">
        <v>2015</v>
      </c>
    </row>
    <row r="302" spans="1:30" x14ac:dyDescent="0.25">
      <c r="A302" s="14">
        <v>560</v>
      </c>
      <c r="B302" s="22"/>
      <c r="C302" s="10" t="s">
        <v>91</v>
      </c>
      <c r="D302" s="22"/>
      <c r="E302" s="16"/>
      <c r="F302" s="16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13"/>
      <c r="V302" s="11"/>
      <c r="W302" s="11"/>
      <c r="X302" s="7"/>
      <c r="Y302" s="7"/>
      <c r="Z302" s="7"/>
      <c r="AA302" s="13"/>
      <c r="AB302" s="13"/>
      <c r="AC302" s="13"/>
      <c r="AD302" s="13"/>
    </row>
    <row r="303" spans="1:30" x14ac:dyDescent="0.25">
      <c r="A303" s="14">
        <v>122</v>
      </c>
      <c r="B303" s="22"/>
      <c r="C303" s="6"/>
      <c r="D303" s="6" t="s">
        <v>138</v>
      </c>
      <c r="E303" s="16">
        <v>0</v>
      </c>
      <c r="F303" s="16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2</v>
      </c>
      <c r="Q303" s="7">
        <v>3</v>
      </c>
      <c r="R303" s="7">
        <v>6</v>
      </c>
      <c r="S303" s="7">
        <v>6</v>
      </c>
      <c r="T303" s="7">
        <v>2</v>
      </c>
      <c r="U303" s="7">
        <v>6</v>
      </c>
      <c r="V303" s="7">
        <v>5</v>
      </c>
      <c r="W303" s="7">
        <v>5</v>
      </c>
      <c r="X303" s="7">
        <v>1</v>
      </c>
      <c r="Y303" s="7">
        <v>2</v>
      </c>
      <c r="Z303" s="7">
        <v>5</v>
      </c>
      <c r="AA303" s="7">
        <v>6</v>
      </c>
      <c r="AB303" s="7">
        <v>7</v>
      </c>
      <c r="AC303" s="7">
        <v>3</v>
      </c>
      <c r="AD303" s="7">
        <v>8</v>
      </c>
    </row>
    <row r="304" spans="1:30" x14ac:dyDescent="0.25">
      <c r="A304" s="14">
        <v>562</v>
      </c>
      <c r="B304" s="15"/>
      <c r="C304" s="10" t="s">
        <v>93</v>
      </c>
      <c r="D304" s="6"/>
      <c r="E304" s="16"/>
      <c r="F304" s="16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13"/>
      <c r="AD304" s="13"/>
    </row>
    <row r="305" spans="1:30" x14ac:dyDescent="0.25">
      <c r="A305" s="14">
        <v>2</v>
      </c>
      <c r="B305" s="15"/>
      <c r="C305" s="6"/>
      <c r="D305" s="6" t="s">
        <v>139</v>
      </c>
      <c r="E305" s="19">
        <v>19</v>
      </c>
      <c r="F305" s="19">
        <v>21</v>
      </c>
      <c r="G305" s="11">
        <v>10</v>
      </c>
      <c r="H305" s="11">
        <v>5</v>
      </c>
      <c r="I305" s="11">
        <v>5</v>
      </c>
      <c r="J305" s="11">
        <v>8</v>
      </c>
      <c r="K305" s="11">
        <v>10</v>
      </c>
      <c r="L305" s="11">
        <v>9</v>
      </c>
      <c r="M305" s="11">
        <v>4</v>
      </c>
      <c r="N305" s="11">
        <v>5</v>
      </c>
      <c r="O305" s="11">
        <v>3</v>
      </c>
      <c r="P305" s="11">
        <v>6</v>
      </c>
      <c r="Q305" s="11">
        <v>4</v>
      </c>
      <c r="R305" s="11">
        <v>6</v>
      </c>
      <c r="S305" s="11">
        <v>6</v>
      </c>
      <c r="T305" s="11">
        <v>2</v>
      </c>
      <c r="U305" s="11">
        <v>2</v>
      </c>
      <c r="V305" s="11">
        <v>1</v>
      </c>
      <c r="W305" s="11">
        <v>1</v>
      </c>
      <c r="X305" s="11">
        <v>2</v>
      </c>
      <c r="Y305" s="11">
        <v>2</v>
      </c>
      <c r="Z305" s="11">
        <v>4</v>
      </c>
      <c r="AA305" s="11">
        <v>4</v>
      </c>
      <c r="AB305" s="11">
        <v>6</v>
      </c>
      <c r="AC305" s="11">
        <v>3</v>
      </c>
      <c r="AD305" s="11">
        <v>1</v>
      </c>
    </row>
    <row r="306" spans="1:30" x14ac:dyDescent="0.25">
      <c r="A306" s="14">
        <v>22</v>
      </c>
      <c r="B306" s="15"/>
      <c r="C306" s="6"/>
      <c r="D306" s="6" t="s">
        <v>140</v>
      </c>
      <c r="E306" s="19">
        <v>0</v>
      </c>
      <c r="F306" s="19">
        <v>3</v>
      </c>
      <c r="G306" s="11">
        <v>2</v>
      </c>
      <c r="H306" s="11">
        <v>4</v>
      </c>
      <c r="I306" s="11">
        <v>6</v>
      </c>
      <c r="J306" s="11">
        <v>4</v>
      </c>
      <c r="K306" s="11">
        <v>3</v>
      </c>
      <c r="L306" s="11">
        <v>9</v>
      </c>
      <c r="M306" s="11">
        <v>8</v>
      </c>
      <c r="N306" s="11">
        <v>6</v>
      </c>
      <c r="O306" s="11">
        <v>3</v>
      </c>
      <c r="P306" s="11">
        <v>4</v>
      </c>
      <c r="Q306" s="11">
        <v>10</v>
      </c>
      <c r="R306" s="11">
        <v>9</v>
      </c>
      <c r="S306" s="11">
        <v>4</v>
      </c>
      <c r="T306" s="11">
        <v>9</v>
      </c>
      <c r="U306" s="11">
        <v>4</v>
      </c>
      <c r="V306" s="11">
        <v>11</v>
      </c>
      <c r="W306" s="11">
        <v>9</v>
      </c>
      <c r="X306" s="11">
        <v>4</v>
      </c>
      <c r="Y306" s="11">
        <v>9</v>
      </c>
      <c r="Z306" s="11">
        <v>8</v>
      </c>
      <c r="AA306" s="11">
        <v>4</v>
      </c>
      <c r="AB306" s="11">
        <v>6</v>
      </c>
      <c r="AC306" s="11">
        <v>4</v>
      </c>
      <c r="AD306" s="11">
        <v>5</v>
      </c>
    </row>
    <row r="307" spans="1:30" x14ac:dyDescent="0.25">
      <c r="A307" s="14">
        <v>566</v>
      </c>
      <c r="B307" s="15"/>
      <c r="C307" s="10" t="s">
        <v>96</v>
      </c>
      <c r="D307" s="6"/>
      <c r="E307" s="16"/>
      <c r="F307" s="16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13"/>
      <c r="AD307" s="13"/>
    </row>
    <row r="308" spans="1:30" x14ac:dyDescent="0.25">
      <c r="A308" s="14">
        <v>28</v>
      </c>
      <c r="B308" s="15"/>
      <c r="C308" s="6"/>
      <c r="D308" s="6" t="s">
        <v>141</v>
      </c>
      <c r="E308" s="19">
        <v>17</v>
      </c>
      <c r="F308" s="19">
        <v>16</v>
      </c>
      <c r="G308" s="11">
        <v>9</v>
      </c>
      <c r="H308" s="11">
        <v>14</v>
      </c>
      <c r="I308" s="11">
        <v>12</v>
      </c>
      <c r="J308" s="11">
        <v>11</v>
      </c>
      <c r="K308" s="11">
        <v>12</v>
      </c>
      <c r="L308" s="11">
        <v>15</v>
      </c>
      <c r="M308" s="11">
        <v>13</v>
      </c>
      <c r="N308" s="11">
        <v>18</v>
      </c>
      <c r="O308" s="11">
        <v>18</v>
      </c>
      <c r="P308" s="11">
        <v>14</v>
      </c>
      <c r="Q308" s="11">
        <v>15</v>
      </c>
      <c r="R308" s="11">
        <v>16</v>
      </c>
      <c r="S308" s="11">
        <v>23</v>
      </c>
      <c r="T308" s="11">
        <v>22</v>
      </c>
      <c r="U308" s="11">
        <v>16</v>
      </c>
      <c r="V308" s="11">
        <v>26</v>
      </c>
      <c r="W308" s="11">
        <v>22</v>
      </c>
      <c r="X308" s="11">
        <v>23</v>
      </c>
      <c r="Y308" s="11">
        <v>23</v>
      </c>
      <c r="Z308" s="11">
        <v>22</v>
      </c>
      <c r="AA308" s="11">
        <v>24</v>
      </c>
      <c r="AB308" s="11">
        <v>21</v>
      </c>
      <c r="AC308" s="11">
        <v>27</v>
      </c>
      <c r="AD308" s="11">
        <v>20</v>
      </c>
    </row>
    <row r="309" spans="1:30" x14ac:dyDescent="0.25">
      <c r="A309" s="14">
        <v>128</v>
      </c>
      <c r="B309" s="15"/>
      <c r="C309" s="6"/>
      <c r="D309" s="6" t="s">
        <v>142</v>
      </c>
      <c r="E309" s="6">
        <v>0</v>
      </c>
      <c r="F309" s="6">
        <v>0</v>
      </c>
      <c r="G309" s="7">
        <v>0</v>
      </c>
      <c r="H309" s="7">
        <v>0</v>
      </c>
      <c r="I309" s="7">
        <v>0</v>
      </c>
      <c r="J309" s="7">
        <v>0</v>
      </c>
      <c r="K309" s="7">
        <v>5</v>
      </c>
      <c r="L309" s="11">
        <v>3</v>
      </c>
      <c r="M309" s="11">
        <v>2</v>
      </c>
      <c r="N309" s="11">
        <v>4</v>
      </c>
      <c r="O309" s="11">
        <v>6</v>
      </c>
      <c r="P309" s="11">
        <v>9</v>
      </c>
      <c r="Q309" s="11">
        <v>6</v>
      </c>
      <c r="R309" s="11">
        <v>4</v>
      </c>
      <c r="S309" s="11">
        <v>4</v>
      </c>
      <c r="T309" s="11">
        <v>1</v>
      </c>
      <c r="U309" s="11">
        <v>5</v>
      </c>
      <c r="V309" s="11">
        <v>8</v>
      </c>
      <c r="W309" s="11">
        <v>8</v>
      </c>
      <c r="X309" s="11">
        <v>5</v>
      </c>
      <c r="Y309" s="11">
        <v>6</v>
      </c>
      <c r="Z309" s="11">
        <v>4</v>
      </c>
      <c r="AA309" s="11">
        <v>3</v>
      </c>
      <c r="AB309" s="11">
        <v>2</v>
      </c>
      <c r="AC309" s="11">
        <v>8</v>
      </c>
      <c r="AD309" s="11">
        <v>7</v>
      </c>
    </row>
    <row r="310" spans="1:30" x14ac:dyDescent="0.25">
      <c r="A310" s="14">
        <v>570</v>
      </c>
      <c r="B310" s="15"/>
      <c r="C310" s="10" t="s">
        <v>100</v>
      </c>
      <c r="D310" s="6"/>
      <c r="E310" s="16"/>
      <c r="F310" s="16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13"/>
      <c r="AD310" s="13"/>
    </row>
    <row r="311" spans="1:30" x14ac:dyDescent="0.25">
      <c r="A311" s="14">
        <v>70</v>
      </c>
      <c r="B311" s="15"/>
      <c r="C311" s="6"/>
      <c r="D311" s="6" t="s">
        <v>143</v>
      </c>
      <c r="E311" s="19">
        <v>4</v>
      </c>
      <c r="F311" s="19">
        <v>3</v>
      </c>
      <c r="G311" s="11">
        <v>2</v>
      </c>
      <c r="H311" s="11">
        <v>4</v>
      </c>
      <c r="I311" s="11">
        <v>2</v>
      </c>
      <c r="J311" s="11">
        <v>6</v>
      </c>
      <c r="K311" s="11">
        <v>1</v>
      </c>
      <c r="L311" s="11">
        <v>4</v>
      </c>
      <c r="M311" s="11">
        <v>2</v>
      </c>
      <c r="N311" s="11">
        <v>2</v>
      </c>
      <c r="O311" s="11">
        <v>3</v>
      </c>
      <c r="P311" s="11">
        <v>1</v>
      </c>
      <c r="Q311" s="11">
        <v>3</v>
      </c>
      <c r="R311" s="11">
        <v>10</v>
      </c>
      <c r="S311" s="11">
        <v>3</v>
      </c>
      <c r="T311" s="11">
        <v>2</v>
      </c>
      <c r="U311" s="11">
        <v>7</v>
      </c>
      <c r="V311" s="11">
        <v>5</v>
      </c>
      <c r="W311" s="11">
        <v>5</v>
      </c>
      <c r="X311" s="11">
        <v>3</v>
      </c>
      <c r="Y311" s="11">
        <v>2</v>
      </c>
      <c r="Z311" s="11">
        <v>2</v>
      </c>
      <c r="AA311" s="11">
        <v>3</v>
      </c>
      <c r="AB311" s="11">
        <v>3</v>
      </c>
      <c r="AC311" s="11">
        <v>4</v>
      </c>
      <c r="AD311" s="11">
        <v>2</v>
      </c>
    </row>
    <row r="312" spans="1:30" x14ac:dyDescent="0.25">
      <c r="A312" s="14">
        <v>23</v>
      </c>
      <c r="B312" s="15"/>
      <c r="C312" s="6"/>
      <c r="D312" s="6" t="s">
        <v>144</v>
      </c>
      <c r="E312" s="19">
        <v>10</v>
      </c>
      <c r="F312" s="19">
        <v>4</v>
      </c>
      <c r="G312" s="11">
        <v>7</v>
      </c>
      <c r="H312" s="11">
        <v>6</v>
      </c>
      <c r="I312" s="11">
        <v>7</v>
      </c>
      <c r="J312" s="11">
        <v>5</v>
      </c>
      <c r="K312" s="11">
        <v>8</v>
      </c>
      <c r="L312" s="11">
        <v>3</v>
      </c>
      <c r="M312" s="11">
        <v>6</v>
      </c>
      <c r="N312" s="11">
        <v>5</v>
      </c>
      <c r="O312" s="11">
        <v>7</v>
      </c>
      <c r="P312" s="11">
        <v>11</v>
      </c>
      <c r="Q312" s="11">
        <v>7</v>
      </c>
      <c r="R312" s="11">
        <v>13</v>
      </c>
      <c r="S312" s="11">
        <v>6</v>
      </c>
      <c r="T312" s="11">
        <v>9</v>
      </c>
      <c r="U312" s="11">
        <v>11</v>
      </c>
      <c r="V312" s="11">
        <v>8</v>
      </c>
      <c r="W312" s="11">
        <v>1</v>
      </c>
      <c r="X312" s="11">
        <v>9</v>
      </c>
      <c r="Y312" s="11">
        <v>2</v>
      </c>
      <c r="Z312" s="11">
        <v>5</v>
      </c>
      <c r="AA312" s="11">
        <v>16</v>
      </c>
      <c r="AB312" s="11">
        <v>5</v>
      </c>
      <c r="AC312" s="11">
        <v>5</v>
      </c>
      <c r="AD312" s="11">
        <v>8</v>
      </c>
    </row>
    <row r="313" spans="1:30" x14ac:dyDescent="0.25">
      <c r="A313" s="17"/>
      <c r="B313" s="10" t="s">
        <v>31</v>
      </c>
      <c r="C313" s="5"/>
      <c r="D313" s="5"/>
      <c r="E313" s="20">
        <f t="shared" ref="E313:Y313" si="15">SUM(E303:E312)</f>
        <v>50</v>
      </c>
      <c r="F313" s="20">
        <f t="shared" si="15"/>
        <v>47</v>
      </c>
      <c r="G313" s="21">
        <f t="shared" si="15"/>
        <v>30</v>
      </c>
      <c r="H313" s="21">
        <f t="shared" si="15"/>
        <v>33</v>
      </c>
      <c r="I313" s="21">
        <f t="shared" si="15"/>
        <v>32</v>
      </c>
      <c r="J313" s="21">
        <f t="shared" si="15"/>
        <v>34</v>
      </c>
      <c r="K313" s="21">
        <f t="shared" si="15"/>
        <v>39</v>
      </c>
      <c r="L313" s="21">
        <f t="shared" si="15"/>
        <v>43</v>
      </c>
      <c r="M313" s="21">
        <f t="shared" si="15"/>
        <v>35</v>
      </c>
      <c r="N313" s="21">
        <f t="shared" si="15"/>
        <v>40</v>
      </c>
      <c r="O313" s="21">
        <f t="shared" si="15"/>
        <v>40</v>
      </c>
      <c r="P313" s="21">
        <f t="shared" si="15"/>
        <v>47</v>
      </c>
      <c r="Q313" s="21">
        <f t="shared" si="15"/>
        <v>48</v>
      </c>
      <c r="R313" s="21">
        <f t="shared" si="15"/>
        <v>64</v>
      </c>
      <c r="S313" s="21">
        <f t="shared" si="15"/>
        <v>52</v>
      </c>
      <c r="T313" s="21">
        <f t="shared" si="15"/>
        <v>47</v>
      </c>
      <c r="U313" s="21">
        <f t="shared" si="15"/>
        <v>51</v>
      </c>
      <c r="V313" s="21">
        <f>SUM(V303:V312)</f>
        <v>64</v>
      </c>
      <c r="W313" s="21">
        <f t="shared" si="15"/>
        <v>51</v>
      </c>
      <c r="X313" s="21">
        <f t="shared" si="15"/>
        <v>47</v>
      </c>
      <c r="Y313" s="21">
        <f t="shared" si="15"/>
        <v>46</v>
      </c>
      <c r="Z313" s="21">
        <f>SUM(Z303:Z312)</f>
        <v>50</v>
      </c>
      <c r="AA313" s="21">
        <f>SUM(AA303:AA312)</f>
        <v>60</v>
      </c>
      <c r="AB313" s="21">
        <f>SUM(AB303:AB312)</f>
        <v>50</v>
      </c>
      <c r="AC313" s="21">
        <f>SUM(AC303:AC312)</f>
        <v>54</v>
      </c>
      <c r="AD313" s="21">
        <f>SUM(AD303:AD312)</f>
        <v>51</v>
      </c>
    </row>
    <row r="314" spans="1:30" x14ac:dyDescent="0.25">
      <c r="A314" s="14"/>
      <c r="B314" s="23"/>
      <c r="C314" s="6"/>
      <c r="D314" s="6"/>
      <c r="E314" s="19"/>
      <c r="F314" s="19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3"/>
      <c r="Z314" s="13"/>
      <c r="AA314" s="11"/>
      <c r="AB314" s="11"/>
      <c r="AC314" s="13"/>
      <c r="AD314" s="35"/>
    </row>
    <row r="315" spans="1:30" x14ac:dyDescent="0.25">
      <c r="A315" s="14"/>
      <c r="B315" s="4" t="s">
        <v>102</v>
      </c>
      <c r="C315" s="22"/>
      <c r="D315" s="22"/>
      <c r="E315" s="19"/>
      <c r="F315" s="19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3"/>
      <c r="Z315" s="13"/>
      <c r="AA315" s="11"/>
      <c r="AB315" s="11"/>
      <c r="AC315" s="13"/>
      <c r="AD315" s="35"/>
    </row>
    <row r="316" spans="1:30" x14ac:dyDescent="0.25">
      <c r="A316" s="14">
        <v>581</v>
      </c>
      <c r="B316" s="22"/>
      <c r="C316" s="10" t="s">
        <v>103</v>
      </c>
      <c r="D316" s="22"/>
      <c r="E316" s="19"/>
      <c r="F316" s="1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3"/>
      <c r="V316" s="11"/>
      <c r="W316" s="11"/>
      <c r="X316" s="11"/>
      <c r="Y316" s="11"/>
      <c r="Z316" s="11"/>
      <c r="AA316" s="11"/>
      <c r="AB316" s="11"/>
      <c r="AC316" s="13"/>
      <c r="AD316" s="35"/>
    </row>
    <row r="317" spans="1:30" x14ac:dyDescent="0.25">
      <c r="A317" s="14">
        <v>112</v>
      </c>
      <c r="B317" s="22"/>
      <c r="C317" s="22"/>
      <c r="D317" s="23" t="s">
        <v>145</v>
      </c>
      <c r="E317" s="19">
        <v>0</v>
      </c>
      <c r="F317" s="19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17</v>
      </c>
      <c r="P317" s="11">
        <v>13</v>
      </c>
      <c r="Q317" s="11">
        <v>14</v>
      </c>
      <c r="R317" s="11">
        <v>12</v>
      </c>
      <c r="S317" s="11">
        <v>5</v>
      </c>
      <c r="T317" s="11">
        <v>9</v>
      </c>
      <c r="U317" s="11">
        <v>13</v>
      </c>
      <c r="V317" s="11">
        <v>18</v>
      </c>
      <c r="W317" s="11">
        <v>7</v>
      </c>
      <c r="X317" s="11">
        <v>10</v>
      </c>
      <c r="Y317" s="11">
        <v>14</v>
      </c>
      <c r="Z317" s="11">
        <v>21</v>
      </c>
      <c r="AA317" s="11">
        <v>23</v>
      </c>
      <c r="AB317" s="11">
        <v>24</v>
      </c>
      <c r="AC317" s="11">
        <v>23</v>
      </c>
      <c r="AD317" s="11">
        <v>22</v>
      </c>
    </row>
    <row r="318" spans="1:30" x14ac:dyDescent="0.25">
      <c r="A318" s="17"/>
      <c r="B318" s="10" t="s">
        <v>31</v>
      </c>
      <c r="C318" s="4"/>
      <c r="D318" s="4"/>
      <c r="E318" s="20">
        <v>0</v>
      </c>
      <c r="F318" s="20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f t="shared" ref="O318:Y318" si="16">SUM(O317)</f>
        <v>17</v>
      </c>
      <c r="P318" s="21">
        <f t="shared" si="16"/>
        <v>13</v>
      </c>
      <c r="Q318" s="21">
        <f t="shared" si="16"/>
        <v>14</v>
      </c>
      <c r="R318" s="21">
        <f t="shared" si="16"/>
        <v>12</v>
      </c>
      <c r="S318" s="21">
        <f t="shared" si="16"/>
        <v>5</v>
      </c>
      <c r="T318" s="21">
        <f t="shared" si="16"/>
        <v>9</v>
      </c>
      <c r="U318" s="21">
        <f t="shared" si="16"/>
        <v>13</v>
      </c>
      <c r="V318" s="21">
        <f t="shared" si="16"/>
        <v>18</v>
      </c>
      <c r="W318" s="21">
        <f t="shared" si="16"/>
        <v>7</v>
      </c>
      <c r="X318" s="21">
        <f t="shared" si="16"/>
        <v>10</v>
      </c>
      <c r="Y318" s="21">
        <f t="shared" si="16"/>
        <v>14</v>
      </c>
      <c r="Z318" s="21">
        <f>SUM(Z317)</f>
        <v>21</v>
      </c>
      <c r="AA318" s="21">
        <f>SUM(AA317)</f>
        <v>23</v>
      </c>
      <c r="AB318" s="21">
        <f>SUM(AB317)</f>
        <v>24</v>
      </c>
      <c r="AC318" s="21">
        <f>SUM(AC317)</f>
        <v>23</v>
      </c>
      <c r="AD318" s="21">
        <f>SUM(AD317)</f>
        <v>22</v>
      </c>
    </row>
    <row r="319" spans="1:30" x14ac:dyDescent="0.25">
      <c r="A319" s="14"/>
      <c r="B319" s="23"/>
      <c r="C319" s="22"/>
      <c r="D319" s="22"/>
      <c r="E319" s="19"/>
      <c r="F319" s="19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3"/>
      <c r="AD319" s="35"/>
    </row>
    <row r="320" spans="1:30" x14ac:dyDescent="0.25">
      <c r="A320" s="17"/>
      <c r="B320" s="10" t="s">
        <v>147</v>
      </c>
      <c r="C320" s="5"/>
      <c r="D320" s="5"/>
      <c r="E320" s="20">
        <f t="shared" ref="E320:N320" si="17">E313+E286+E272+E253+E206</f>
        <v>591</v>
      </c>
      <c r="F320" s="20">
        <f t="shared" si="17"/>
        <v>543</v>
      </c>
      <c r="G320" s="21">
        <f t="shared" si="17"/>
        <v>636</v>
      </c>
      <c r="H320" s="21">
        <f t="shared" si="17"/>
        <v>565</v>
      </c>
      <c r="I320" s="21">
        <f t="shared" si="17"/>
        <v>655</v>
      </c>
      <c r="J320" s="21">
        <f t="shared" si="17"/>
        <v>633</v>
      </c>
      <c r="K320" s="21">
        <f t="shared" si="17"/>
        <v>600</v>
      </c>
      <c r="L320" s="21">
        <f t="shared" si="17"/>
        <v>650</v>
      </c>
      <c r="M320" s="21">
        <f t="shared" si="17"/>
        <v>651</v>
      </c>
      <c r="N320" s="21">
        <f t="shared" si="17"/>
        <v>634</v>
      </c>
      <c r="O320" s="21">
        <f t="shared" ref="O320:AD320" si="18">O313+O318+O286+O272+O253+O206</f>
        <v>657</v>
      </c>
      <c r="P320" s="21">
        <f t="shared" si="18"/>
        <v>670</v>
      </c>
      <c r="Q320" s="21">
        <f t="shared" si="18"/>
        <v>644</v>
      </c>
      <c r="R320" s="21">
        <f t="shared" si="18"/>
        <v>710</v>
      </c>
      <c r="S320" s="21">
        <f t="shared" si="18"/>
        <v>678</v>
      </c>
      <c r="T320" s="21">
        <f t="shared" si="18"/>
        <v>715</v>
      </c>
      <c r="U320" s="21">
        <f t="shared" si="18"/>
        <v>755</v>
      </c>
      <c r="V320" s="21">
        <f t="shared" si="18"/>
        <v>671</v>
      </c>
      <c r="W320" s="21">
        <f t="shared" si="18"/>
        <v>663</v>
      </c>
      <c r="X320" s="21">
        <f t="shared" si="18"/>
        <v>713</v>
      </c>
      <c r="Y320" s="21">
        <f t="shared" si="18"/>
        <v>712</v>
      </c>
      <c r="Z320" s="21">
        <f t="shared" si="18"/>
        <v>829</v>
      </c>
      <c r="AA320" s="21">
        <f t="shared" si="18"/>
        <v>857</v>
      </c>
      <c r="AB320" s="21">
        <f t="shared" si="18"/>
        <v>722</v>
      </c>
      <c r="AC320" s="21">
        <f t="shared" si="18"/>
        <v>689</v>
      </c>
      <c r="AD320" s="21">
        <f t="shared" si="18"/>
        <v>652</v>
      </c>
    </row>
    <row r="321" spans="1:30" x14ac:dyDescent="0.25">
      <c r="A321" s="14"/>
      <c r="B321" s="23"/>
      <c r="C321" s="6"/>
      <c r="D321" s="6"/>
      <c r="E321" s="19"/>
      <c r="F321" s="19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35"/>
    </row>
    <row r="322" spans="1:30" x14ac:dyDescent="0.25">
      <c r="A322" s="14"/>
      <c r="B322" s="23"/>
      <c r="C322" s="6"/>
      <c r="D322" s="6"/>
      <c r="E322" s="19"/>
      <c r="F322" s="19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35"/>
    </row>
    <row r="323" spans="1:30" x14ac:dyDescent="0.25">
      <c r="A323" s="14"/>
      <c r="B323" s="23"/>
      <c r="C323" s="6"/>
      <c r="D323" s="6"/>
      <c r="E323" s="19"/>
      <c r="F323" s="19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35"/>
    </row>
    <row r="324" spans="1:30" x14ac:dyDescent="0.25">
      <c r="A324" s="14"/>
      <c r="B324" s="23"/>
      <c r="C324" s="6"/>
      <c r="D324" s="6"/>
      <c r="E324" s="19"/>
      <c r="F324" s="19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35"/>
    </row>
    <row r="325" spans="1:30" x14ac:dyDescent="0.25">
      <c r="A325" s="14"/>
      <c r="B325" s="23"/>
      <c r="C325" s="6"/>
      <c r="D325" s="6"/>
      <c r="E325" s="19"/>
      <c r="F325" s="19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35"/>
    </row>
    <row r="326" spans="1:30" x14ac:dyDescent="0.25">
      <c r="A326" s="14"/>
      <c r="B326" s="23"/>
      <c r="C326" s="6"/>
      <c r="D326" s="6"/>
      <c r="E326" s="19"/>
      <c r="F326" s="19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35"/>
    </row>
    <row r="327" spans="1:30" s="1" customFormat="1" x14ac:dyDescent="0.25">
      <c r="A327" s="14"/>
      <c r="B327" s="23"/>
      <c r="C327" s="6"/>
      <c r="D327" s="6"/>
      <c r="E327" s="19"/>
      <c r="F327" s="19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35"/>
    </row>
    <row r="328" spans="1:30" x14ac:dyDescent="0.25">
      <c r="A328" s="14"/>
      <c r="B328" s="23"/>
      <c r="C328" s="6"/>
      <c r="D328" s="6"/>
      <c r="E328" s="19"/>
      <c r="F328" s="19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35"/>
    </row>
    <row r="329" spans="1:30" x14ac:dyDescent="0.25">
      <c r="A329" s="14"/>
      <c r="B329" s="23"/>
      <c r="C329" s="6"/>
      <c r="D329" s="6"/>
      <c r="E329" s="19"/>
      <c r="F329" s="19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35"/>
    </row>
    <row r="330" spans="1:30" x14ac:dyDescent="0.25">
      <c r="A330" s="14"/>
      <c r="B330" s="23"/>
      <c r="C330" s="6"/>
      <c r="D330" s="6"/>
      <c r="E330" s="19"/>
      <c r="F330" s="19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35"/>
    </row>
    <row r="331" spans="1:30" x14ac:dyDescent="0.25">
      <c r="A331" s="14"/>
      <c r="B331" s="23"/>
      <c r="C331" s="6"/>
      <c r="D331" s="6"/>
      <c r="E331" s="19"/>
      <c r="F331" s="19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35"/>
    </row>
    <row r="332" spans="1:30" x14ac:dyDescent="0.25">
      <c r="A332" s="14"/>
      <c r="B332" s="23"/>
      <c r="C332" s="6"/>
      <c r="D332" s="6"/>
      <c r="E332" s="19"/>
      <c r="F332" s="19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35"/>
    </row>
    <row r="333" spans="1:30" x14ac:dyDescent="0.25">
      <c r="A333" s="34"/>
      <c r="B333" s="23"/>
      <c r="C333" s="6"/>
      <c r="D333" s="6"/>
      <c r="E333" s="19"/>
      <c r="F333" s="19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35"/>
    </row>
    <row r="334" spans="1:30" x14ac:dyDescent="0.25">
      <c r="A334" s="40" t="s">
        <v>0</v>
      </c>
      <c r="B334" s="38"/>
      <c r="C334" s="38"/>
      <c r="D334" s="38"/>
      <c r="E334" s="1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x14ac:dyDescent="0.25">
      <c r="A335" s="41" t="s">
        <v>248</v>
      </c>
      <c r="B335" s="41"/>
      <c r="C335" s="41"/>
      <c r="D335" s="41"/>
      <c r="E335" s="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x14ac:dyDescent="0.25">
      <c r="A336" s="14"/>
      <c r="B336" s="15"/>
      <c r="C336" s="6"/>
      <c r="D336" s="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26"/>
      <c r="V336" s="7"/>
      <c r="W336" s="7"/>
      <c r="X336" s="8"/>
      <c r="Y336" s="13"/>
      <c r="Z336" s="13"/>
      <c r="AA336" s="13"/>
      <c r="AB336" s="13"/>
      <c r="AC336" s="13"/>
      <c r="AD336" s="35"/>
    </row>
    <row r="337" spans="1:30" x14ac:dyDescent="0.25">
      <c r="A337" s="17"/>
      <c r="B337" s="4" t="s">
        <v>2</v>
      </c>
      <c r="C337" s="5"/>
      <c r="D337" s="5"/>
      <c r="E337" s="42" t="s">
        <v>228</v>
      </c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 t="s">
        <v>228</v>
      </c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x14ac:dyDescent="0.25">
      <c r="A338" s="17"/>
      <c r="B338" s="4" t="s">
        <v>32</v>
      </c>
      <c r="C338" s="5"/>
      <c r="D338" s="5"/>
      <c r="E338" s="3" t="s">
        <v>180</v>
      </c>
      <c r="F338" s="3" t="s">
        <v>181</v>
      </c>
      <c r="G338" s="3" t="s">
        <v>182</v>
      </c>
      <c r="H338" s="3">
        <v>1993</v>
      </c>
      <c r="I338" s="3">
        <v>1994</v>
      </c>
      <c r="J338" s="3">
        <v>1995</v>
      </c>
      <c r="K338" s="3">
        <v>1996</v>
      </c>
      <c r="L338" s="3">
        <v>1997</v>
      </c>
      <c r="M338" s="3">
        <v>1998</v>
      </c>
      <c r="N338" s="3">
        <v>1999</v>
      </c>
      <c r="O338" s="3">
        <v>2000</v>
      </c>
      <c r="P338" s="3">
        <v>2001</v>
      </c>
      <c r="Q338" s="3">
        <v>2002</v>
      </c>
      <c r="R338" s="3">
        <v>2003</v>
      </c>
      <c r="S338" s="3">
        <v>2004</v>
      </c>
      <c r="T338" s="3">
        <v>2005</v>
      </c>
      <c r="U338" s="3">
        <v>2006</v>
      </c>
      <c r="V338" s="3">
        <v>2007</v>
      </c>
      <c r="W338" s="3">
        <v>2008</v>
      </c>
      <c r="X338" s="3">
        <v>2009</v>
      </c>
      <c r="Y338" s="3">
        <v>2010</v>
      </c>
      <c r="Z338" s="3">
        <v>2011</v>
      </c>
      <c r="AA338" s="3">
        <v>2012</v>
      </c>
      <c r="AB338" s="3">
        <v>2013</v>
      </c>
      <c r="AC338" s="3">
        <v>2014</v>
      </c>
      <c r="AD338" s="3">
        <v>2015</v>
      </c>
    </row>
    <row r="339" spans="1:30" x14ac:dyDescent="0.25">
      <c r="A339" s="14">
        <v>424</v>
      </c>
      <c r="B339" s="22"/>
      <c r="C339" s="5" t="s">
        <v>43</v>
      </c>
      <c r="D339" s="6"/>
      <c r="E339" s="28"/>
      <c r="F339" s="28"/>
      <c r="G339" s="16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13"/>
      <c r="V339" s="7"/>
      <c r="W339" s="7"/>
      <c r="X339" s="13"/>
      <c r="Y339" s="13"/>
      <c r="Z339" s="13"/>
      <c r="AA339" s="13"/>
      <c r="AB339" s="13"/>
      <c r="AC339" s="13"/>
      <c r="AD339" s="35"/>
    </row>
    <row r="340" spans="1:30" x14ac:dyDescent="0.25">
      <c r="A340" s="14">
        <v>221</v>
      </c>
      <c r="B340" s="22"/>
      <c r="C340" s="6"/>
      <c r="D340" s="6" t="s">
        <v>215</v>
      </c>
      <c r="E340" s="19">
        <v>0</v>
      </c>
      <c r="F340" s="19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1</v>
      </c>
      <c r="S340" s="11">
        <v>0</v>
      </c>
      <c r="T340" s="11">
        <v>0</v>
      </c>
      <c r="U340" s="11">
        <v>1</v>
      </c>
      <c r="V340" s="11">
        <v>1</v>
      </c>
      <c r="W340" s="11">
        <v>3</v>
      </c>
      <c r="X340" s="11">
        <v>2</v>
      </c>
      <c r="Y340" s="11">
        <v>2</v>
      </c>
      <c r="Z340" s="11">
        <v>3</v>
      </c>
      <c r="AA340" s="11">
        <v>2</v>
      </c>
      <c r="AB340" s="11">
        <v>3</v>
      </c>
      <c r="AC340" s="11">
        <v>0</v>
      </c>
      <c r="AD340" s="11">
        <v>0</v>
      </c>
    </row>
    <row r="341" spans="1:30" x14ac:dyDescent="0.25">
      <c r="A341" s="14"/>
      <c r="B341" s="22"/>
      <c r="C341" s="6"/>
      <c r="D341" s="6"/>
      <c r="E341" s="19"/>
      <c r="F341" s="19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x14ac:dyDescent="0.25">
      <c r="A342" s="14"/>
      <c r="B342" s="4" t="s">
        <v>84</v>
      </c>
      <c r="C342" s="6"/>
      <c r="D342" s="6"/>
      <c r="E342" s="16"/>
      <c r="F342" s="16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11"/>
      <c r="V342" s="11"/>
      <c r="W342" s="11"/>
      <c r="X342" s="11"/>
      <c r="Y342" s="11"/>
      <c r="Z342" s="11"/>
      <c r="AA342" s="11"/>
      <c r="AB342" s="11"/>
      <c r="AC342" s="13"/>
      <c r="AD342" s="13"/>
    </row>
    <row r="343" spans="1:30" x14ac:dyDescent="0.25">
      <c r="A343" s="14">
        <v>533</v>
      </c>
      <c r="B343" s="22"/>
      <c r="C343" s="5" t="s">
        <v>85</v>
      </c>
      <c r="D343" s="6"/>
      <c r="E343" s="16"/>
      <c r="F343" s="16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11"/>
      <c r="V343" s="11"/>
      <c r="W343" s="11"/>
      <c r="X343" s="11"/>
      <c r="Y343" s="11"/>
      <c r="Z343" s="11"/>
      <c r="AA343" s="11"/>
      <c r="AB343" s="11"/>
      <c r="AC343" s="13"/>
      <c r="AD343" s="13"/>
    </row>
    <row r="344" spans="1:30" x14ac:dyDescent="0.25">
      <c r="A344" s="14">
        <v>226</v>
      </c>
      <c r="B344" s="22"/>
      <c r="C344" s="6"/>
      <c r="D344" s="6" t="s">
        <v>146</v>
      </c>
      <c r="E344" s="16">
        <v>0</v>
      </c>
      <c r="F344" s="16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4</v>
      </c>
      <c r="Z344" s="11">
        <v>4</v>
      </c>
      <c r="AA344" s="11">
        <v>11</v>
      </c>
      <c r="AB344" s="11">
        <v>12</v>
      </c>
      <c r="AC344" s="11">
        <v>11</v>
      </c>
      <c r="AD344" s="11">
        <v>8</v>
      </c>
    </row>
    <row r="345" spans="1:30" x14ac:dyDescent="0.25">
      <c r="A345" s="17"/>
      <c r="B345" s="4"/>
      <c r="C345" s="5"/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x14ac:dyDescent="0.25">
      <c r="A346" s="17"/>
      <c r="B346" s="10" t="s">
        <v>226</v>
      </c>
      <c r="C346" s="5"/>
      <c r="D346" s="5"/>
      <c r="E346" s="21">
        <f t="shared" ref="E346:AB346" si="19">SUM(E340:E344)</f>
        <v>0</v>
      </c>
      <c r="F346" s="21">
        <f t="shared" si="19"/>
        <v>0</v>
      </c>
      <c r="G346" s="21">
        <f t="shared" si="19"/>
        <v>0</v>
      </c>
      <c r="H346" s="21">
        <f t="shared" si="19"/>
        <v>0</v>
      </c>
      <c r="I346" s="21">
        <f t="shared" si="19"/>
        <v>0</v>
      </c>
      <c r="J346" s="21">
        <f t="shared" si="19"/>
        <v>0</v>
      </c>
      <c r="K346" s="21">
        <f t="shared" si="19"/>
        <v>0</v>
      </c>
      <c r="L346" s="21">
        <f t="shared" si="19"/>
        <v>0</v>
      </c>
      <c r="M346" s="21">
        <f t="shared" si="19"/>
        <v>0</v>
      </c>
      <c r="N346" s="21">
        <f t="shared" si="19"/>
        <v>0</v>
      </c>
      <c r="O346" s="21">
        <f t="shared" si="19"/>
        <v>0</v>
      </c>
      <c r="P346" s="21">
        <f t="shared" si="19"/>
        <v>0</v>
      </c>
      <c r="Q346" s="21">
        <f t="shared" si="19"/>
        <v>0</v>
      </c>
      <c r="R346" s="21">
        <f t="shared" si="19"/>
        <v>1</v>
      </c>
      <c r="S346" s="21">
        <f t="shared" si="19"/>
        <v>0</v>
      </c>
      <c r="T346" s="21">
        <f t="shared" si="19"/>
        <v>0</v>
      </c>
      <c r="U346" s="21">
        <f t="shared" si="19"/>
        <v>1</v>
      </c>
      <c r="V346" s="21">
        <f t="shared" si="19"/>
        <v>1</v>
      </c>
      <c r="W346" s="21">
        <f t="shared" si="19"/>
        <v>3</v>
      </c>
      <c r="X346" s="21">
        <f t="shared" si="19"/>
        <v>2</v>
      </c>
      <c r="Y346" s="21">
        <f t="shared" si="19"/>
        <v>6</v>
      </c>
      <c r="Z346" s="21">
        <f t="shared" si="19"/>
        <v>7</v>
      </c>
      <c r="AA346" s="21">
        <f t="shared" si="19"/>
        <v>13</v>
      </c>
      <c r="AB346" s="21">
        <f t="shared" si="19"/>
        <v>15</v>
      </c>
      <c r="AC346" s="21">
        <f>SUM(AC340:AC344)</f>
        <v>11</v>
      </c>
      <c r="AD346" s="21">
        <f>SUM(AD340:AD344)</f>
        <v>8</v>
      </c>
    </row>
    <row r="347" spans="1:30" x14ac:dyDescent="0.25">
      <c r="A347" s="17"/>
      <c r="B347" s="4"/>
      <c r="C347" s="5"/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6"/>
    </row>
    <row r="348" spans="1:30" x14ac:dyDescent="0.25">
      <c r="A348" s="14"/>
      <c r="B348" s="15"/>
      <c r="C348" s="6"/>
      <c r="D348" s="6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8"/>
      <c r="Y348" s="13"/>
      <c r="Z348" s="13"/>
      <c r="AA348" s="8"/>
      <c r="AB348" s="8"/>
      <c r="AC348" s="13"/>
      <c r="AD348" s="35"/>
    </row>
    <row r="349" spans="1:30" x14ac:dyDescent="0.25">
      <c r="A349" s="17"/>
      <c r="B349" s="4" t="s">
        <v>2</v>
      </c>
      <c r="C349" s="5"/>
      <c r="D349" s="5"/>
      <c r="E349" s="43" t="s">
        <v>227</v>
      </c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 t="s">
        <v>227</v>
      </c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</row>
    <row r="350" spans="1:30" x14ac:dyDescent="0.25">
      <c r="A350" s="17"/>
      <c r="B350" s="4" t="s">
        <v>32</v>
      </c>
      <c r="C350" s="5"/>
      <c r="D350" s="5"/>
      <c r="E350" s="3" t="s">
        <v>180</v>
      </c>
      <c r="F350" s="3" t="s">
        <v>181</v>
      </c>
      <c r="G350" s="3" t="s">
        <v>182</v>
      </c>
      <c r="H350" s="3">
        <v>1993</v>
      </c>
      <c r="I350" s="3">
        <v>1994</v>
      </c>
      <c r="J350" s="3">
        <v>1995</v>
      </c>
      <c r="K350" s="3">
        <v>1996</v>
      </c>
      <c r="L350" s="3">
        <v>1997</v>
      </c>
      <c r="M350" s="3">
        <v>1998</v>
      </c>
      <c r="N350" s="3">
        <v>1999</v>
      </c>
      <c r="O350" s="3">
        <v>2000</v>
      </c>
      <c r="P350" s="3">
        <v>2001</v>
      </c>
      <c r="Q350" s="3">
        <v>2002</v>
      </c>
      <c r="R350" s="3">
        <v>2003</v>
      </c>
      <c r="S350" s="3">
        <v>2004</v>
      </c>
      <c r="T350" s="3">
        <v>2005</v>
      </c>
      <c r="U350" s="3">
        <v>2006</v>
      </c>
      <c r="V350" s="3">
        <v>2007</v>
      </c>
      <c r="W350" s="3">
        <v>2008</v>
      </c>
      <c r="X350" s="3">
        <v>2009</v>
      </c>
      <c r="Y350" s="3">
        <v>2010</v>
      </c>
      <c r="Z350" s="3">
        <v>2011</v>
      </c>
      <c r="AA350" s="3">
        <v>2012</v>
      </c>
      <c r="AB350" s="3">
        <v>2013</v>
      </c>
      <c r="AC350" s="3">
        <v>2014</v>
      </c>
      <c r="AD350" s="3">
        <v>2015</v>
      </c>
    </row>
    <row r="351" spans="1:30" x14ac:dyDescent="0.25">
      <c r="A351" s="14">
        <v>462</v>
      </c>
      <c r="B351" s="15"/>
      <c r="C351" s="23" t="s">
        <v>61</v>
      </c>
      <c r="D351" s="6"/>
      <c r="E351" s="16"/>
      <c r="F351" s="16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13"/>
      <c r="AD351" s="35"/>
    </row>
    <row r="352" spans="1:30" x14ac:dyDescent="0.25">
      <c r="A352" s="14">
        <v>93</v>
      </c>
      <c r="B352" s="15"/>
      <c r="C352" s="6"/>
      <c r="D352" s="6" t="s">
        <v>155</v>
      </c>
      <c r="E352" s="19">
        <v>0</v>
      </c>
      <c r="F352" s="19">
        <v>1</v>
      </c>
      <c r="G352" s="11">
        <v>4</v>
      </c>
      <c r="H352" s="11">
        <v>3</v>
      </c>
      <c r="I352" s="11">
        <v>3</v>
      </c>
      <c r="J352" s="11">
        <v>4</v>
      </c>
      <c r="K352" s="11">
        <v>8</v>
      </c>
      <c r="L352" s="11">
        <v>6</v>
      </c>
      <c r="M352" s="11">
        <v>3</v>
      </c>
      <c r="N352" s="11">
        <v>8</v>
      </c>
      <c r="O352" s="11">
        <v>6</v>
      </c>
      <c r="P352" s="11">
        <v>4</v>
      </c>
      <c r="Q352" s="11">
        <v>6</v>
      </c>
      <c r="R352" s="11">
        <v>7</v>
      </c>
      <c r="S352" s="11">
        <v>6</v>
      </c>
      <c r="T352" s="11">
        <v>7</v>
      </c>
      <c r="U352" s="11">
        <v>3</v>
      </c>
      <c r="V352" s="11">
        <v>7</v>
      </c>
      <c r="W352" s="11">
        <v>9</v>
      </c>
      <c r="X352" s="11">
        <v>8</v>
      </c>
      <c r="Y352" s="11">
        <v>7</v>
      </c>
      <c r="Z352" s="11">
        <v>8</v>
      </c>
      <c r="AA352" s="11">
        <v>12</v>
      </c>
      <c r="AB352" s="11">
        <v>6</v>
      </c>
      <c r="AC352" s="11">
        <v>7</v>
      </c>
      <c r="AD352" s="11">
        <v>6</v>
      </c>
    </row>
    <row r="353" spans="1:30" x14ac:dyDescent="0.25">
      <c r="A353" s="14"/>
      <c r="B353" s="15"/>
      <c r="C353" s="6"/>
      <c r="D353" s="6"/>
      <c r="E353" s="19"/>
      <c r="F353" s="19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x14ac:dyDescent="0.25">
      <c r="A354" s="14"/>
      <c r="B354" s="4" t="s">
        <v>84</v>
      </c>
      <c r="C354" s="6"/>
      <c r="D354" s="6"/>
      <c r="E354" s="16"/>
      <c r="F354" s="16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11"/>
      <c r="V354" s="11"/>
      <c r="W354" s="11"/>
      <c r="X354" s="11"/>
      <c r="Y354" s="11"/>
      <c r="Z354" s="11"/>
      <c r="AA354" s="11"/>
      <c r="AB354" s="11"/>
      <c r="AC354" s="13"/>
      <c r="AD354" s="13"/>
    </row>
    <row r="355" spans="1:30" x14ac:dyDescent="0.25">
      <c r="A355" s="14">
        <v>533</v>
      </c>
      <c r="B355" s="22"/>
      <c r="C355" s="5" t="s">
        <v>85</v>
      </c>
      <c r="D355" s="6"/>
      <c r="E355" s="16"/>
      <c r="F355" s="16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11"/>
      <c r="V355" s="11"/>
      <c r="W355" s="11"/>
      <c r="X355" s="11"/>
      <c r="Y355" s="11"/>
      <c r="Z355" s="11"/>
      <c r="AA355" s="11"/>
      <c r="AB355" s="11"/>
      <c r="AC355" s="13"/>
      <c r="AD355" s="13"/>
    </row>
    <row r="356" spans="1:30" x14ac:dyDescent="0.25">
      <c r="A356" s="14">
        <v>207</v>
      </c>
      <c r="B356" s="22"/>
      <c r="C356" s="6"/>
      <c r="D356" s="6" t="s">
        <v>216</v>
      </c>
      <c r="E356" s="16">
        <v>0</v>
      </c>
      <c r="F356" s="16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9</v>
      </c>
      <c r="U356" s="11">
        <v>2</v>
      </c>
      <c r="V356" s="11">
        <v>13</v>
      </c>
      <c r="W356" s="11">
        <v>5</v>
      </c>
      <c r="X356" s="11">
        <v>2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</row>
    <row r="357" spans="1:30" x14ac:dyDescent="0.25">
      <c r="A357" s="14">
        <v>590</v>
      </c>
      <c r="B357" s="15"/>
      <c r="C357" s="10" t="s">
        <v>217</v>
      </c>
      <c r="D357" s="6"/>
      <c r="E357" s="16"/>
      <c r="F357" s="16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13"/>
      <c r="Z357" s="13"/>
      <c r="AA357" s="7"/>
      <c r="AB357" s="7"/>
      <c r="AC357" s="13"/>
      <c r="AD357" s="13"/>
    </row>
    <row r="358" spans="1:30" x14ac:dyDescent="0.25">
      <c r="A358" s="14"/>
      <c r="B358" s="15"/>
      <c r="C358" s="6"/>
      <c r="D358" s="6" t="s">
        <v>218</v>
      </c>
      <c r="E358" s="19">
        <v>20</v>
      </c>
      <c r="F358" s="19">
        <v>15</v>
      </c>
      <c r="G358" s="11">
        <v>19</v>
      </c>
      <c r="H358" s="11">
        <v>15</v>
      </c>
      <c r="I358" s="11">
        <v>14</v>
      </c>
      <c r="J358" s="11">
        <v>17</v>
      </c>
      <c r="K358" s="11">
        <v>20</v>
      </c>
      <c r="L358" s="11">
        <v>10</v>
      </c>
      <c r="M358" s="11">
        <v>8</v>
      </c>
      <c r="N358" s="11">
        <v>7</v>
      </c>
      <c r="O358" s="11">
        <v>4</v>
      </c>
      <c r="P358" s="11">
        <v>0</v>
      </c>
      <c r="Q358" s="11">
        <v>1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</row>
    <row r="359" spans="1:30" x14ac:dyDescent="0.25">
      <c r="A359" s="14">
        <v>295</v>
      </c>
      <c r="B359" s="15"/>
      <c r="C359" s="6"/>
      <c r="D359" s="6" t="s">
        <v>156</v>
      </c>
      <c r="E359" s="19">
        <v>0</v>
      </c>
      <c r="F359" s="19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1</v>
      </c>
      <c r="V359" s="11">
        <v>0</v>
      </c>
      <c r="W359" s="11">
        <v>0</v>
      </c>
      <c r="X359" s="11">
        <v>2</v>
      </c>
      <c r="Y359" s="11">
        <v>3</v>
      </c>
      <c r="Z359" s="11">
        <v>5</v>
      </c>
      <c r="AA359" s="11">
        <v>3</v>
      </c>
      <c r="AB359" s="11">
        <v>1</v>
      </c>
      <c r="AC359" s="7">
        <v>4</v>
      </c>
      <c r="AD359" s="7">
        <v>0</v>
      </c>
    </row>
    <row r="360" spans="1:30" x14ac:dyDescent="0.25">
      <c r="A360" s="14">
        <v>296</v>
      </c>
      <c r="B360" s="15"/>
      <c r="C360" s="6"/>
      <c r="D360" s="6" t="s">
        <v>157</v>
      </c>
      <c r="E360" s="19">
        <v>0</v>
      </c>
      <c r="F360" s="19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1</v>
      </c>
      <c r="V360" s="11">
        <v>0</v>
      </c>
      <c r="W360" s="11">
        <v>1</v>
      </c>
      <c r="X360" s="11">
        <v>1</v>
      </c>
      <c r="Y360" s="11">
        <v>0</v>
      </c>
      <c r="Z360" s="11">
        <v>1</v>
      </c>
      <c r="AA360" s="11">
        <v>11</v>
      </c>
      <c r="AB360" s="11">
        <v>0</v>
      </c>
      <c r="AC360" s="7">
        <v>0</v>
      </c>
      <c r="AD360" s="7">
        <v>0</v>
      </c>
    </row>
    <row r="361" spans="1:30" x14ac:dyDescent="0.25">
      <c r="A361" s="14">
        <v>297</v>
      </c>
      <c r="B361" s="15"/>
      <c r="C361" s="6"/>
      <c r="D361" s="6" t="s">
        <v>246</v>
      </c>
      <c r="E361" s="19">
        <v>0</v>
      </c>
      <c r="F361" s="19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7">
        <v>0</v>
      </c>
      <c r="AD361" s="7">
        <v>1</v>
      </c>
    </row>
    <row r="362" spans="1:30" x14ac:dyDescent="0.25">
      <c r="A362" s="14"/>
      <c r="B362" s="15"/>
      <c r="C362" s="5" t="s">
        <v>88</v>
      </c>
      <c r="D362" s="6"/>
      <c r="E362" s="19"/>
      <c r="F362" s="19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3"/>
      <c r="AD362" s="13"/>
    </row>
    <row r="363" spans="1:30" x14ac:dyDescent="0.25">
      <c r="A363" s="14">
        <v>246</v>
      </c>
      <c r="B363" s="15"/>
      <c r="C363" s="6"/>
      <c r="D363" s="6" t="s">
        <v>154</v>
      </c>
      <c r="E363" s="19">
        <v>0</v>
      </c>
      <c r="F363" s="19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1</v>
      </c>
      <c r="V363" s="11">
        <v>0</v>
      </c>
      <c r="W363" s="11">
        <v>16</v>
      </c>
      <c r="X363" s="11">
        <f>SUM(X356:X362)</f>
        <v>5</v>
      </c>
      <c r="Y363" s="11">
        <v>9</v>
      </c>
      <c r="Z363" s="11">
        <v>2</v>
      </c>
      <c r="AA363" s="11">
        <v>4</v>
      </c>
      <c r="AB363" s="11">
        <v>2</v>
      </c>
      <c r="AC363" s="7">
        <v>5</v>
      </c>
      <c r="AD363" s="7">
        <v>1</v>
      </c>
    </row>
    <row r="364" spans="1:30" x14ac:dyDescent="0.25">
      <c r="A364" s="14"/>
      <c r="B364" s="15"/>
      <c r="C364" s="6"/>
      <c r="D364" s="6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3"/>
      <c r="AD364" s="13"/>
    </row>
    <row r="365" spans="1:30" x14ac:dyDescent="0.25">
      <c r="A365" s="17"/>
      <c r="B365" s="4" t="s">
        <v>102</v>
      </c>
      <c r="C365" s="4"/>
      <c r="D365" s="4"/>
      <c r="E365" s="20"/>
      <c r="F365" s="20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18"/>
      <c r="V365" s="21"/>
      <c r="W365" s="21"/>
      <c r="X365" s="21"/>
      <c r="Y365" s="18"/>
      <c r="Z365" s="18"/>
      <c r="AA365" s="21"/>
      <c r="AB365" s="21"/>
      <c r="AC365" s="18"/>
      <c r="AD365" s="18"/>
    </row>
    <row r="366" spans="1:30" x14ac:dyDescent="0.25">
      <c r="A366" s="17"/>
      <c r="B366" s="4"/>
      <c r="C366" s="10" t="s">
        <v>103</v>
      </c>
      <c r="D366" s="4"/>
      <c r="E366" s="20"/>
      <c r="F366" s="20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18"/>
      <c r="AD366" s="18"/>
    </row>
    <row r="367" spans="1:30" x14ac:dyDescent="0.25">
      <c r="A367" s="14">
        <v>213</v>
      </c>
      <c r="B367" s="22"/>
      <c r="C367" s="22"/>
      <c r="D367" s="23" t="s">
        <v>231</v>
      </c>
      <c r="E367" s="19">
        <v>0</v>
      </c>
      <c r="F367" s="19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</v>
      </c>
      <c r="P367" s="11">
        <v>1</v>
      </c>
      <c r="Q367" s="11">
        <v>0</v>
      </c>
      <c r="R367" s="11">
        <v>0</v>
      </c>
      <c r="S367" s="11">
        <v>1</v>
      </c>
      <c r="T367" s="11">
        <v>0</v>
      </c>
      <c r="U367" s="11">
        <v>1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6">
        <v>0</v>
      </c>
      <c r="AB367" s="16">
        <v>0</v>
      </c>
      <c r="AC367" s="11">
        <v>2</v>
      </c>
      <c r="AD367" s="11">
        <v>1</v>
      </c>
    </row>
    <row r="368" spans="1:30" x14ac:dyDescent="0.25">
      <c r="A368" s="14"/>
      <c r="B368" s="22"/>
      <c r="C368" s="6"/>
      <c r="D368" s="6"/>
      <c r="E368" s="19"/>
      <c r="F368" s="19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3"/>
      <c r="AB368" s="13"/>
      <c r="AC368" s="13"/>
      <c r="AD368" s="13"/>
    </row>
    <row r="369" spans="1:30" x14ac:dyDescent="0.25">
      <c r="A369" s="17"/>
      <c r="B369" s="10" t="s">
        <v>229</v>
      </c>
      <c r="C369" s="5"/>
      <c r="D369" s="5"/>
      <c r="E369" s="21">
        <f>SUM(E339:E368)</f>
        <v>20</v>
      </c>
      <c r="F369" s="21">
        <f>SUM(F339:F368)</f>
        <v>16</v>
      </c>
      <c r="G369" s="21">
        <f>SUM(G339:G368)</f>
        <v>23</v>
      </c>
      <c r="H369" s="21">
        <f t="shared" ref="H369:AB369" si="20">SUM(H352:H367)</f>
        <v>18</v>
      </c>
      <c r="I369" s="21">
        <f t="shared" si="20"/>
        <v>17</v>
      </c>
      <c r="J369" s="21">
        <f t="shared" si="20"/>
        <v>21</v>
      </c>
      <c r="K369" s="21">
        <f t="shared" si="20"/>
        <v>28</v>
      </c>
      <c r="L369" s="21">
        <f t="shared" si="20"/>
        <v>16</v>
      </c>
      <c r="M369" s="21">
        <f t="shared" si="20"/>
        <v>11</v>
      </c>
      <c r="N369" s="21">
        <f t="shared" si="20"/>
        <v>15</v>
      </c>
      <c r="O369" s="21">
        <f t="shared" si="20"/>
        <v>12</v>
      </c>
      <c r="P369" s="21">
        <f t="shared" si="20"/>
        <v>5</v>
      </c>
      <c r="Q369" s="21">
        <f t="shared" si="20"/>
        <v>7</v>
      </c>
      <c r="R369" s="21">
        <f t="shared" si="20"/>
        <v>7</v>
      </c>
      <c r="S369" s="21">
        <f t="shared" si="20"/>
        <v>7</v>
      </c>
      <c r="T369" s="21">
        <f t="shared" si="20"/>
        <v>16</v>
      </c>
      <c r="U369" s="21">
        <f t="shared" si="20"/>
        <v>9</v>
      </c>
      <c r="V369" s="21">
        <f t="shared" si="20"/>
        <v>20</v>
      </c>
      <c r="W369" s="21">
        <f t="shared" si="20"/>
        <v>31</v>
      </c>
      <c r="X369" s="21">
        <f t="shared" si="20"/>
        <v>18</v>
      </c>
      <c r="Y369" s="21">
        <f t="shared" si="20"/>
        <v>19</v>
      </c>
      <c r="Z369" s="21">
        <f t="shared" si="20"/>
        <v>16</v>
      </c>
      <c r="AA369" s="21">
        <f t="shared" si="20"/>
        <v>30</v>
      </c>
      <c r="AB369" s="21">
        <f t="shared" si="20"/>
        <v>9</v>
      </c>
      <c r="AC369" s="21">
        <f>SUM(AC352:AC367)</f>
        <v>18</v>
      </c>
      <c r="AD369" s="21">
        <f>SUM(AD352:AD367)</f>
        <v>9</v>
      </c>
    </row>
    <row r="370" spans="1:30" x14ac:dyDescent="0.25">
      <c r="A370" s="34"/>
      <c r="B370" s="10"/>
      <c r="C370" s="5"/>
      <c r="D370" s="5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36"/>
    </row>
    <row r="371" spans="1:30" x14ac:dyDescent="0.25">
      <c r="A371" s="40" t="s">
        <v>0</v>
      </c>
      <c r="B371" s="38"/>
      <c r="C371" s="38"/>
      <c r="D371" s="38"/>
      <c r="E371" s="1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x14ac:dyDescent="0.25">
      <c r="A372" s="41" t="s">
        <v>248</v>
      </c>
      <c r="B372" s="41"/>
      <c r="C372" s="41"/>
      <c r="D372" s="41"/>
      <c r="E372" s="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x14ac:dyDescent="0.25">
      <c r="A373" s="14"/>
      <c r="B373" s="15"/>
      <c r="C373" s="6"/>
      <c r="D373" s="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26"/>
      <c r="V373" s="7"/>
      <c r="W373" s="7"/>
      <c r="X373" s="8"/>
      <c r="Y373" s="13"/>
      <c r="Z373" s="13"/>
      <c r="AA373" s="13"/>
      <c r="AB373" s="13"/>
      <c r="AC373" s="13"/>
      <c r="AD373" s="35"/>
    </row>
    <row r="374" spans="1:30" x14ac:dyDescent="0.25">
      <c r="A374" s="17"/>
      <c r="B374" s="4" t="s">
        <v>2</v>
      </c>
      <c r="C374" s="5"/>
      <c r="D374" s="5"/>
      <c r="E374" s="42" t="s">
        <v>230</v>
      </c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 t="s">
        <v>230</v>
      </c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x14ac:dyDescent="0.25">
      <c r="A375" s="17"/>
      <c r="B375" s="4" t="s">
        <v>163</v>
      </c>
      <c r="C375" s="5"/>
      <c r="D375" s="5"/>
      <c r="E375" s="3" t="s">
        <v>180</v>
      </c>
      <c r="F375" s="3" t="s">
        <v>181</v>
      </c>
      <c r="G375" s="3" t="s">
        <v>182</v>
      </c>
      <c r="H375" s="3">
        <v>1993</v>
      </c>
      <c r="I375" s="3">
        <v>1994</v>
      </c>
      <c r="J375" s="3">
        <v>1995</v>
      </c>
      <c r="K375" s="3">
        <v>1996</v>
      </c>
      <c r="L375" s="3">
        <v>1997</v>
      </c>
      <c r="M375" s="3">
        <v>1998</v>
      </c>
      <c r="N375" s="3">
        <v>1999</v>
      </c>
      <c r="O375" s="3">
        <v>2000</v>
      </c>
      <c r="P375" s="3">
        <v>2001</v>
      </c>
      <c r="Q375" s="3">
        <v>2002</v>
      </c>
      <c r="R375" s="3">
        <v>2003</v>
      </c>
      <c r="S375" s="3">
        <v>2004</v>
      </c>
      <c r="T375" s="3">
        <v>2005</v>
      </c>
      <c r="U375" s="3">
        <v>2006</v>
      </c>
      <c r="V375" s="3">
        <v>2007</v>
      </c>
      <c r="W375" s="3">
        <v>2008</v>
      </c>
      <c r="X375" s="3">
        <v>2009</v>
      </c>
      <c r="Y375" s="3">
        <v>2010</v>
      </c>
      <c r="Z375" s="3">
        <v>2011</v>
      </c>
      <c r="AA375" s="3">
        <v>2012</v>
      </c>
      <c r="AB375" s="3">
        <v>2013</v>
      </c>
      <c r="AC375" s="3">
        <v>2014</v>
      </c>
      <c r="AD375" s="3">
        <v>2015</v>
      </c>
    </row>
    <row r="376" spans="1:30" x14ac:dyDescent="0.25">
      <c r="A376" s="14">
        <v>510</v>
      </c>
      <c r="B376" s="22"/>
      <c r="C376" s="5" t="s">
        <v>26</v>
      </c>
      <c r="D376" s="6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7"/>
      <c r="V376" s="7"/>
      <c r="W376" s="7"/>
      <c r="X376" s="31"/>
      <c r="Y376" s="27"/>
      <c r="Z376" s="27"/>
      <c r="AA376" s="13"/>
      <c r="AB376" s="13"/>
      <c r="AC376" s="13"/>
      <c r="AD376" s="35"/>
    </row>
    <row r="377" spans="1:30" x14ac:dyDescent="0.25">
      <c r="A377" s="14">
        <v>235</v>
      </c>
      <c r="B377" s="22"/>
      <c r="C377" s="6"/>
      <c r="D377" s="6" t="s">
        <v>164</v>
      </c>
      <c r="E377" s="19">
        <v>0</v>
      </c>
      <c r="F377" s="19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7</v>
      </c>
      <c r="S377" s="11">
        <v>10</v>
      </c>
      <c r="T377" s="11">
        <v>20</v>
      </c>
      <c r="U377" s="11">
        <v>27</v>
      </c>
      <c r="V377" s="11">
        <v>22</v>
      </c>
      <c r="W377" s="11">
        <v>30</v>
      </c>
      <c r="X377" s="11">
        <v>23</v>
      </c>
      <c r="Y377" s="11">
        <v>26</v>
      </c>
      <c r="Z377" s="11">
        <v>25</v>
      </c>
      <c r="AA377" s="11">
        <v>14</v>
      </c>
      <c r="AB377" s="11">
        <v>16</v>
      </c>
      <c r="AC377" s="11">
        <v>21</v>
      </c>
      <c r="AD377" s="11">
        <v>19</v>
      </c>
    </row>
    <row r="378" spans="1:30" x14ac:dyDescent="0.25">
      <c r="A378" s="14">
        <v>135</v>
      </c>
      <c r="B378" s="22"/>
      <c r="C378" s="6"/>
      <c r="D378" s="6" t="s">
        <v>26</v>
      </c>
      <c r="E378" s="19">
        <v>0</v>
      </c>
      <c r="F378" s="19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1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</row>
    <row r="379" spans="1:30" x14ac:dyDescent="0.25">
      <c r="A379" s="14">
        <v>236</v>
      </c>
      <c r="B379" s="22"/>
      <c r="C379" s="6"/>
      <c r="D379" s="6" t="s">
        <v>165</v>
      </c>
      <c r="E379" s="19">
        <v>0</v>
      </c>
      <c r="F379" s="19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2</v>
      </c>
      <c r="S379" s="11">
        <v>3</v>
      </c>
      <c r="T379" s="11">
        <v>9</v>
      </c>
      <c r="U379" s="11">
        <v>7</v>
      </c>
      <c r="V379" s="11">
        <v>6</v>
      </c>
      <c r="W379" s="11">
        <v>14</v>
      </c>
      <c r="X379" s="11">
        <v>10</v>
      </c>
      <c r="Y379" s="11">
        <v>6</v>
      </c>
      <c r="Z379" s="11">
        <v>16</v>
      </c>
      <c r="AA379" s="11">
        <v>8</v>
      </c>
      <c r="AB379" s="11">
        <v>7</v>
      </c>
      <c r="AC379" s="11">
        <v>14</v>
      </c>
      <c r="AD379" s="11">
        <v>5</v>
      </c>
    </row>
    <row r="380" spans="1:30" x14ac:dyDescent="0.25">
      <c r="A380" s="14">
        <v>237</v>
      </c>
      <c r="B380" s="22"/>
      <c r="C380" s="6"/>
      <c r="D380" s="6" t="s">
        <v>247</v>
      </c>
      <c r="E380" s="19">
        <v>0</v>
      </c>
      <c r="F380" s="19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3</v>
      </c>
    </row>
    <row r="381" spans="1:30" x14ac:dyDescent="0.25">
      <c r="A381" s="14"/>
      <c r="B381" s="22"/>
      <c r="C381" s="10" t="s">
        <v>7</v>
      </c>
      <c r="D381" s="6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x14ac:dyDescent="0.25">
      <c r="A382" s="14">
        <v>229</v>
      </c>
      <c r="B382" s="22"/>
      <c r="C382" s="23"/>
      <c r="D382" s="6" t="s">
        <v>232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4</v>
      </c>
      <c r="AA382" s="11">
        <v>1</v>
      </c>
      <c r="AB382" s="11">
        <v>3</v>
      </c>
      <c r="AC382" s="11">
        <v>2</v>
      </c>
      <c r="AD382" s="11">
        <v>1</v>
      </c>
    </row>
    <row r="383" spans="1:30" x14ac:dyDescent="0.25">
      <c r="A383" s="14">
        <v>230</v>
      </c>
      <c r="B383" s="22"/>
      <c r="C383" s="6"/>
      <c r="D383" s="6" t="s">
        <v>166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1</v>
      </c>
      <c r="Y383" s="11">
        <v>0</v>
      </c>
      <c r="Z383" s="11">
        <v>0</v>
      </c>
      <c r="AA383" s="11">
        <v>1</v>
      </c>
      <c r="AB383" s="11">
        <v>2</v>
      </c>
      <c r="AC383" s="11">
        <v>1</v>
      </c>
      <c r="AD383" s="11">
        <v>3</v>
      </c>
    </row>
    <row r="384" spans="1:30" x14ac:dyDescent="0.25">
      <c r="A384" s="14">
        <v>231</v>
      </c>
      <c r="B384" s="22"/>
      <c r="C384" s="6"/>
      <c r="D384" s="6" t="s">
        <v>167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1</v>
      </c>
      <c r="Y384" s="11">
        <v>2</v>
      </c>
      <c r="Z384" s="11">
        <v>6</v>
      </c>
      <c r="AA384" s="11">
        <v>1</v>
      </c>
      <c r="AB384" s="11">
        <v>6</v>
      </c>
      <c r="AC384" s="11">
        <v>2</v>
      </c>
      <c r="AD384" s="11">
        <v>7</v>
      </c>
    </row>
    <row r="385" spans="1:30" x14ac:dyDescent="0.25">
      <c r="A385" s="14"/>
      <c r="B385" s="22"/>
      <c r="C385" s="6"/>
      <c r="D385" s="6" t="s">
        <v>168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2</v>
      </c>
      <c r="AC385" s="11">
        <v>0</v>
      </c>
      <c r="AD385" s="11">
        <v>0</v>
      </c>
    </row>
    <row r="386" spans="1:30" x14ac:dyDescent="0.25">
      <c r="A386" s="14">
        <v>237</v>
      </c>
      <c r="B386" s="22"/>
      <c r="C386" s="6"/>
      <c r="D386" s="6" t="s">
        <v>233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1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</row>
    <row r="387" spans="1:30" x14ac:dyDescent="0.25">
      <c r="A387" s="14"/>
      <c r="B387" s="22"/>
      <c r="C387" s="6"/>
      <c r="D387" s="6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1"/>
      <c r="Y387" s="11"/>
      <c r="Z387" s="11"/>
      <c r="AA387" s="11"/>
      <c r="AB387" s="11"/>
      <c r="AC387" s="11"/>
      <c r="AD387" s="35"/>
    </row>
    <row r="388" spans="1:30" x14ac:dyDescent="0.25">
      <c r="A388" s="14"/>
      <c r="B388" s="4" t="s">
        <v>32</v>
      </c>
      <c r="C388" s="6"/>
      <c r="D388" s="6"/>
      <c r="E388" s="28"/>
      <c r="F388" s="28"/>
      <c r="G388" s="16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11"/>
      <c r="W388" s="11"/>
      <c r="X388" s="11"/>
      <c r="Y388" s="13"/>
      <c r="Z388" s="13"/>
      <c r="AA388" s="32"/>
      <c r="AB388" s="32"/>
      <c r="AC388" s="13"/>
      <c r="AD388" s="35"/>
    </row>
    <row r="389" spans="1:30" x14ac:dyDescent="0.25">
      <c r="A389" s="14">
        <v>440</v>
      </c>
      <c r="B389" s="22"/>
      <c r="C389" s="5" t="s">
        <v>169</v>
      </c>
      <c r="D389" s="6"/>
      <c r="E389" s="28"/>
      <c r="F389" s="28"/>
      <c r="G389" s="16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11"/>
      <c r="W389" s="11"/>
      <c r="X389" s="11"/>
      <c r="Y389" s="27"/>
      <c r="Z389" s="27"/>
      <c r="AA389" s="13"/>
      <c r="AB389" s="13"/>
      <c r="AC389" s="13"/>
      <c r="AD389" s="35"/>
    </row>
    <row r="390" spans="1:30" x14ac:dyDescent="0.25">
      <c r="A390" s="14">
        <v>233</v>
      </c>
      <c r="B390" s="22"/>
      <c r="C390" s="6"/>
      <c r="D390" s="6" t="s">
        <v>234</v>
      </c>
      <c r="E390" s="19">
        <v>0</v>
      </c>
      <c r="F390" s="19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2</v>
      </c>
      <c r="S390" s="11">
        <v>2</v>
      </c>
      <c r="T390" s="11">
        <v>5</v>
      </c>
      <c r="U390" s="11">
        <v>6</v>
      </c>
      <c r="V390" s="11">
        <v>5</v>
      </c>
      <c r="W390" s="11">
        <v>2</v>
      </c>
      <c r="X390" s="11">
        <v>1</v>
      </c>
      <c r="Y390" s="11">
        <v>4</v>
      </c>
      <c r="Z390" s="11">
        <v>9</v>
      </c>
      <c r="AA390" s="11">
        <v>0</v>
      </c>
      <c r="AB390" s="11">
        <v>5</v>
      </c>
      <c r="AC390" s="11">
        <v>6</v>
      </c>
      <c r="AD390" s="11">
        <v>9</v>
      </c>
    </row>
    <row r="391" spans="1:30" x14ac:dyDescent="0.25">
      <c r="A391" s="14">
        <v>412</v>
      </c>
      <c r="B391" s="22"/>
      <c r="C391" s="10" t="s">
        <v>33</v>
      </c>
      <c r="D391" s="6"/>
      <c r="E391" s="19"/>
      <c r="F391" s="19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3"/>
      <c r="AD391" s="13"/>
    </row>
    <row r="392" spans="1:30" x14ac:dyDescent="0.25">
      <c r="A392" s="14">
        <v>228</v>
      </c>
      <c r="B392" s="22"/>
      <c r="C392" s="6"/>
      <c r="D392" s="6" t="s">
        <v>173</v>
      </c>
      <c r="E392" s="19">
        <v>0</v>
      </c>
      <c r="F392" s="19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1</v>
      </c>
      <c r="Y392" s="11">
        <v>2</v>
      </c>
      <c r="Z392" s="11">
        <v>3</v>
      </c>
      <c r="AA392" s="11">
        <v>2</v>
      </c>
      <c r="AB392" s="11">
        <v>1</v>
      </c>
      <c r="AC392" s="11">
        <v>1</v>
      </c>
      <c r="AD392" s="11">
        <v>0</v>
      </c>
    </row>
    <row r="393" spans="1:30" x14ac:dyDescent="0.25">
      <c r="A393" s="14"/>
      <c r="B393" s="22"/>
      <c r="C393" s="5" t="s">
        <v>43</v>
      </c>
      <c r="D393" s="6"/>
      <c r="E393" s="19"/>
      <c r="F393" s="19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3"/>
      <c r="AD393" s="13"/>
    </row>
    <row r="394" spans="1:30" x14ac:dyDescent="0.25">
      <c r="A394" s="14">
        <v>219</v>
      </c>
      <c r="B394" s="22"/>
      <c r="C394" s="6"/>
      <c r="D394" s="6" t="s">
        <v>172</v>
      </c>
      <c r="E394" s="19">
        <v>0</v>
      </c>
      <c r="F394" s="19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1</v>
      </c>
      <c r="X394" s="11">
        <v>1</v>
      </c>
      <c r="Y394" s="11">
        <v>4</v>
      </c>
      <c r="Z394" s="11">
        <v>2</v>
      </c>
      <c r="AA394" s="11">
        <v>0</v>
      </c>
      <c r="AB394" s="11">
        <v>5</v>
      </c>
      <c r="AC394" s="11">
        <v>2</v>
      </c>
      <c r="AD394" s="11">
        <v>5</v>
      </c>
    </row>
    <row r="395" spans="1:30" x14ac:dyDescent="0.25">
      <c r="A395" s="14"/>
      <c r="B395" s="22"/>
      <c r="C395" s="5" t="s">
        <v>49</v>
      </c>
      <c r="D395" s="6"/>
      <c r="E395" s="19"/>
      <c r="F395" s="19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3"/>
      <c r="AD395" s="13"/>
    </row>
    <row r="396" spans="1:30" x14ac:dyDescent="0.25">
      <c r="A396" s="14">
        <v>218</v>
      </c>
      <c r="B396" s="22"/>
      <c r="C396" s="6"/>
      <c r="D396" s="6" t="s">
        <v>235</v>
      </c>
      <c r="E396" s="19">
        <v>0</v>
      </c>
      <c r="F396" s="19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3</v>
      </c>
      <c r="Z396" s="11">
        <v>4</v>
      </c>
      <c r="AA396" s="11">
        <v>3</v>
      </c>
      <c r="AB396" s="11">
        <v>3</v>
      </c>
      <c r="AC396" s="11">
        <v>4</v>
      </c>
      <c r="AD396" s="11">
        <v>1</v>
      </c>
    </row>
    <row r="397" spans="1:30" x14ac:dyDescent="0.25">
      <c r="A397" s="14"/>
      <c r="B397" s="22"/>
      <c r="C397" s="5" t="s">
        <v>225</v>
      </c>
      <c r="D397" s="6"/>
      <c r="E397" s="19"/>
      <c r="F397" s="19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3"/>
      <c r="AD397" s="13"/>
    </row>
    <row r="398" spans="1:30" x14ac:dyDescent="0.25">
      <c r="A398" s="14">
        <v>245</v>
      </c>
      <c r="B398" s="22"/>
      <c r="C398" s="6"/>
      <c r="D398" s="6" t="s">
        <v>171</v>
      </c>
      <c r="E398" s="19">
        <v>0</v>
      </c>
      <c r="F398" s="19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1</v>
      </c>
      <c r="W398" s="11">
        <v>0</v>
      </c>
      <c r="X398" s="11">
        <v>0</v>
      </c>
      <c r="Y398" s="11">
        <v>2</v>
      </c>
      <c r="Z398" s="11">
        <v>0</v>
      </c>
      <c r="AA398" s="11">
        <v>1</v>
      </c>
      <c r="AB398" s="11">
        <v>0</v>
      </c>
      <c r="AC398" s="11">
        <v>0</v>
      </c>
      <c r="AD398" s="11">
        <v>2</v>
      </c>
    </row>
    <row r="399" spans="1:30" ht="16.5" customHeight="1" x14ac:dyDescent="0.25">
      <c r="A399" s="45" t="s">
        <v>250</v>
      </c>
      <c r="B399" s="45"/>
      <c r="C399" s="45"/>
      <c r="D399" s="45"/>
      <c r="E399" s="19"/>
      <c r="F399" s="19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35"/>
    </row>
    <row r="400" spans="1:30" x14ac:dyDescent="0.25">
      <c r="A400" s="45"/>
      <c r="B400" s="45"/>
      <c r="C400" s="45"/>
      <c r="D400" s="45"/>
      <c r="E400" s="19"/>
      <c r="F400" s="19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35"/>
    </row>
    <row r="401" spans="1:30" x14ac:dyDescent="0.25">
      <c r="A401" s="14"/>
      <c r="B401" s="22"/>
      <c r="C401" s="6"/>
      <c r="D401" s="6"/>
      <c r="E401" s="19"/>
      <c r="F401" s="19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35"/>
    </row>
    <row r="402" spans="1:30" s="1" customFormat="1" x14ac:dyDescent="0.25">
      <c r="A402" s="14"/>
      <c r="B402" s="22"/>
      <c r="C402" s="6"/>
      <c r="D402" s="6"/>
      <c r="E402" s="19"/>
      <c r="F402" s="19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35"/>
    </row>
    <row r="403" spans="1:30" x14ac:dyDescent="0.25">
      <c r="A403" s="14"/>
      <c r="B403" s="22"/>
      <c r="C403" s="6"/>
      <c r="D403" s="6"/>
      <c r="E403" s="19"/>
      <c r="F403" s="19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35"/>
    </row>
    <row r="404" spans="1:30" x14ac:dyDescent="0.25">
      <c r="A404" s="14"/>
      <c r="B404" s="22"/>
      <c r="C404" s="6"/>
      <c r="D404" s="6"/>
      <c r="E404" s="19"/>
      <c r="F404" s="19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35"/>
    </row>
    <row r="405" spans="1:30" x14ac:dyDescent="0.25">
      <c r="A405" s="14"/>
      <c r="B405" s="22"/>
      <c r="C405" s="6"/>
      <c r="D405" s="6"/>
      <c r="E405" s="19"/>
      <c r="F405" s="19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35"/>
    </row>
    <row r="406" spans="1:30" x14ac:dyDescent="0.25">
      <c r="A406" s="13"/>
      <c r="B406" s="22"/>
      <c r="C406" s="6"/>
      <c r="D406" s="6"/>
      <c r="E406" s="19"/>
      <c r="F406" s="19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35"/>
    </row>
    <row r="407" spans="1:30" x14ac:dyDescent="0.25">
      <c r="A407" s="34"/>
      <c r="B407" s="22"/>
      <c r="C407" s="6"/>
      <c r="D407" s="6"/>
      <c r="E407" s="19"/>
      <c r="F407" s="19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35"/>
    </row>
    <row r="408" spans="1:30" x14ac:dyDescent="0.25">
      <c r="A408" s="40" t="s">
        <v>0</v>
      </c>
      <c r="B408" s="38"/>
      <c r="C408" s="38"/>
      <c r="D408" s="38"/>
      <c r="E408" s="1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x14ac:dyDescent="0.25">
      <c r="A409" s="41" t="s">
        <v>248</v>
      </c>
      <c r="B409" s="41"/>
      <c r="C409" s="41"/>
      <c r="D409" s="41"/>
      <c r="E409" s="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x14ac:dyDescent="0.25">
      <c r="A410" s="14"/>
      <c r="B410" s="15"/>
      <c r="C410" s="6"/>
      <c r="D410" s="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26"/>
      <c r="V410" s="7"/>
      <c r="W410" s="7"/>
      <c r="X410" s="8"/>
      <c r="Y410" s="13"/>
      <c r="Z410" s="13"/>
      <c r="AA410" s="13"/>
      <c r="AB410" s="13"/>
      <c r="AC410" s="13"/>
      <c r="AD410" s="35"/>
    </row>
    <row r="411" spans="1:30" x14ac:dyDescent="0.25">
      <c r="A411" s="17"/>
      <c r="B411" s="4" t="s">
        <v>2</v>
      </c>
      <c r="C411" s="5"/>
      <c r="D411" s="5"/>
      <c r="E411" s="42" t="s">
        <v>230</v>
      </c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 t="s">
        <v>230</v>
      </c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</row>
    <row r="412" spans="1:30" x14ac:dyDescent="0.25">
      <c r="A412" s="17"/>
      <c r="B412" s="4" t="s">
        <v>84</v>
      </c>
      <c r="C412" s="5"/>
      <c r="D412" s="5"/>
      <c r="E412" s="3" t="s">
        <v>180</v>
      </c>
      <c r="F412" s="3" t="s">
        <v>181</v>
      </c>
      <c r="G412" s="3" t="s">
        <v>182</v>
      </c>
      <c r="H412" s="3">
        <v>1993</v>
      </c>
      <c r="I412" s="3">
        <v>1994</v>
      </c>
      <c r="J412" s="3">
        <v>1995</v>
      </c>
      <c r="K412" s="3">
        <v>1996</v>
      </c>
      <c r="L412" s="3">
        <v>1997</v>
      </c>
      <c r="M412" s="3">
        <v>1998</v>
      </c>
      <c r="N412" s="3">
        <v>1999</v>
      </c>
      <c r="O412" s="3">
        <v>2000</v>
      </c>
      <c r="P412" s="3">
        <v>2001</v>
      </c>
      <c r="Q412" s="3">
        <v>2002</v>
      </c>
      <c r="R412" s="3">
        <v>2003</v>
      </c>
      <c r="S412" s="3">
        <v>2004</v>
      </c>
      <c r="T412" s="3">
        <v>2005</v>
      </c>
      <c r="U412" s="3">
        <v>2006</v>
      </c>
      <c r="V412" s="3">
        <v>2007</v>
      </c>
      <c r="W412" s="3">
        <v>2008</v>
      </c>
      <c r="X412" s="3">
        <v>2009</v>
      </c>
      <c r="Y412" s="3">
        <v>2010</v>
      </c>
      <c r="Z412" s="3">
        <v>2011</v>
      </c>
      <c r="AA412" s="3">
        <v>2012</v>
      </c>
      <c r="AB412" s="3">
        <v>2013</v>
      </c>
      <c r="AC412" s="3">
        <v>2014</v>
      </c>
      <c r="AD412" s="3">
        <v>2015</v>
      </c>
    </row>
    <row r="413" spans="1:30" x14ac:dyDescent="0.25">
      <c r="A413" s="14"/>
      <c r="B413" s="22"/>
      <c r="C413" s="5" t="s">
        <v>88</v>
      </c>
      <c r="D413" s="6"/>
      <c r="E413" s="19"/>
      <c r="F413" s="19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3"/>
      <c r="AD413" s="35"/>
    </row>
    <row r="414" spans="1:30" x14ac:dyDescent="0.25">
      <c r="A414" s="14">
        <v>240</v>
      </c>
      <c r="B414" s="13"/>
      <c r="C414" s="13"/>
      <c r="D414" s="6" t="s">
        <v>174</v>
      </c>
      <c r="E414" s="19">
        <v>0</v>
      </c>
      <c r="F414" s="19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2</v>
      </c>
      <c r="V414" s="11">
        <v>3</v>
      </c>
      <c r="W414" s="11">
        <v>2</v>
      </c>
      <c r="X414" s="11">
        <v>3</v>
      </c>
      <c r="Y414" s="11">
        <v>6</v>
      </c>
      <c r="Z414" s="11">
        <v>1</v>
      </c>
      <c r="AA414" s="11">
        <v>4</v>
      </c>
      <c r="AB414" s="11">
        <v>2</v>
      </c>
      <c r="AC414" s="11">
        <v>2</v>
      </c>
      <c r="AD414" s="11">
        <v>10</v>
      </c>
    </row>
    <row r="415" spans="1:30" x14ac:dyDescent="0.25">
      <c r="A415" s="14">
        <v>241</v>
      </c>
      <c r="B415" s="13"/>
      <c r="C415" s="13"/>
      <c r="D415" s="6" t="s">
        <v>175</v>
      </c>
      <c r="E415" s="19">
        <v>0</v>
      </c>
      <c r="F415" s="19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1</v>
      </c>
      <c r="W415" s="11">
        <v>0</v>
      </c>
      <c r="X415" s="11">
        <v>2</v>
      </c>
      <c r="Y415" s="11">
        <v>4</v>
      </c>
      <c r="Z415" s="11">
        <v>4</v>
      </c>
      <c r="AA415" s="11">
        <v>4</v>
      </c>
      <c r="AB415" s="11">
        <v>1</v>
      </c>
      <c r="AC415" s="11">
        <v>2</v>
      </c>
      <c r="AD415" s="11">
        <v>8</v>
      </c>
    </row>
    <row r="416" spans="1:30" x14ac:dyDescent="0.25">
      <c r="A416" s="14"/>
      <c r="B416" s="13"/>
      <c r="C416" s="13"/>
      <c r="D416" s="6" t="s">
        <v>236</v>
      </c>
      <c r="E416" s="19">
        <v>0</v>
      </c>
      <c r="F416" s="19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2</v>
      </c>
      <c r="AA416" s="11">
        <v>1</v>
      </c>
      <c r="AB416" s="11">
        <v>0</v>
      </c>
      <c r="AC416" s="11">
        <v>0</v>
      </c>
      <c r="AD416" s="11">
        <v>0</v>
      </c>
    </row>
    <row r="417" spans="1:30" x14ac:dyDescent="0.25">
      <c r="A417" s="14">
        <v>243</v>
      </c>
      <c r="B417" s="13"/>
      <c r="C417" s="13"/>
      <c r="D417" s="6" t="s">
        <v>176</v>
      </c>
      <c r="E417" s="19">
        <v>0</v>
      </c>
      <c r="F417" s="19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1</v>
      </c>
      <c r="U417" s="11">
        <v>6</v>
      </c>
      <c r="V417" s="11">
        <v>1</v>
      </c>
      <c r="W417" s="11">
        <v>0</v>
      </c>
      <c r="X417" s="11">
        <v>1</v>
      </c>
      <c r="Y417" s="11">
        <v>1</v>
      </c>
      <c r="Z417" s="11">
        <v>1</v>
      </c>
      <c r="AA417" s="11">
        <v>0</v>
      </c>
      <c r="AB417" s="11">
        <v>0</v>
      </c>
      <c r="AC417" s="11">
        <v>0</v>
      </c>
      <c r="AD417" s="11">
        <v>0</v>
      </c>
    </row>
    <row r="418" spans="1:30" x14ac:dyDescent="0.25">
      <c r="A418" s="14">
        <v>244</v>
      </c>
      <c r="B418" s="13"/>
      <c r="C418" s="13"/>
      <c r="D418" s="6" t="s">
        <v>177</v>
      </c>
      <c r="E418" s="19">
        <v>0</v>
      </c>
      <c r="F418" s="19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13</v>
      </c>
      <c r="W418" s="11">
        <v>3</v>
      </c>
      <c r="X418" s="11">
        <v>12</v>
      </c>
      <c r="Y418" s="11">
        <v>5</v>
      </c>
      <c r="Z418" s="11">
        <v>0</v>
      </c>
      <c r="AA418" s="11">
        <v>11</v>
      </c>
      <c r="AB418" s="11">
        <v>1</v>
      </c>
      <c r="AC418" s="11">
        <v>11</v>
      </c>
      <c r="AD418" s="11">
        <v>1</v>
      </c>
    </row>
    <row r="419" spans="1:30" x14ac:dyDescent="0.25">
      <c r="A419" s="14">
        <v>247</v>
      </c>
      <c r="B419" s="13"/>
      <c r="C419" s="13"/>
      <c r="D419" s="6" t="s">
        <v>179</v>
      </c>
      <c r="E419" s="19">
        <v>0</v>
      </c>
      <c r="F419" s="19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16</v>
      </c>
      <c r="X419" s="11">
        <v>9</v>
      </c>
      <c r="Y419" s="11">
        <v>21</v>
      </c>
      <c r="Z419" s="11">
        <v>13</v>
      </c>
      <c r="AA419" s="11">
        <v>0</v>
      </c>
      <c r="AB419" s="11">
        <v>12</v>
      </c>
      <c r="AC419" s="11">
        <v>8</v>
      </c>
      <c r="AD419" s="11">
        <v>20</v>
      </c>
    </row>
    <row r="420" spans="1:30" x14ac:dyDescent="0.25">
      <c r="A420" s="14"/>
      <c r="B420" s="13"/>
      <c r="C420" s="13"/>
      <c r="D420" s="6"/>
      <c r="E420" s="19"/>
      <c r="F420" s="19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35"/>
    </row>
    <row r="421" spans="1:30" x14ac:dyDescent="0.25">
      <c r="A421" s="29"/>
      <c r="B421" s="4" t="s">
        <v>102</v>
      </c>
      <c r="C421" s="6"/>
      <c r="D421" s="6"/>
      <c r="E421" s="13"/>
      <c r="F421" s="6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8"/>
      <c r="Y421" s="11"/>
      <c r="Z421" s="11"/>
      <c r="AA421" s="11"/>
      <c r="AB421" s="11"/>
      <c r="AC421" s="13"/>
      <c r="AD421" s="35"/>
    </row>
    <row r="422" spans="1:30" x14ac:dyDescent="0.25">
      <c r="A422" s="29"/>
      <c r="B422" s="22"/>
      <c r="C422" s="5" t="s">
        <v>103</v>
      </c>
      <c r="D422" s="6"/>
      <c r="E422" s="13"/>
      <c r="F422" s="6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8"/>
      <c r="Y422" s="11"/>
      <c r="Z422" s="11"/>
      <c r="AA422" s="11"/>
      <c r="AB422" s="11"/>
      <c r="AC422" s="13"/>
      <c r="AD422" s="35"/>
    </row>
    <row r="423" spans="1:30" x14ac:dyDescent="0.25">
      <c r="A423" s="29"/>
      <c r="B423" s="22"/>
      <c r="C423" s="6"/>
      <c r="D423" s="6" t="s">
        <v>237</v>
      </c>
      <c r="E423" s="19">
        <v>0</v>
      </c>
      <c r="F423" s="6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3</v>
      </c>
      <c r="V423" s="11">
        <v>2</v>
      </c>
      <c r="W423" s="11">
        <v>0</v>
      </c>
      <c r="X423" s="11">
        <v>1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</row>
    <row r="424" spans="1:30" x14ac:dyDescent="0.25">
      <c r="A424" s="29"/>
      <c r="B424" s="22"/>
      <c r="C424" s="6"/>
      <c r="D424" s="6"/>
      <c r="E424" s="13"/>
      <c r="F424" s="6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3"/>
      <c r="AD424" s="37"/>
    </row>
    <row r="425" spans="1:30" x14ac:dyDescent="0.25">
      <c r="A425" s="29"/>
      <c r="B425" s="4" t="s">
        <v>238</v>
      </c>
      <c r="C425" s="6"/>
      <c r="D425" s="6"/>
      <c r="E425" s="11">
        <v>0</v>
      </c>
      <c r="F425" s="11">
        <v>0</v>
      </c>
      <c r="G425" s="11">
        <v>0</v>
      </c>
      <c r="H425" s="11">
        <f t="shared" ref="H425:AD425" si="21">SUM(H376:H424)-H412</f>
        <v>0</v>
      </c>
      <c r="I425" s="11">
        <f t="shared" si="21"/>
        <v>0</v>
      </c>
      <c r="J425" s="11">
        <f t="shared" si="21"/>
        <v>0</v>
      </c>
      <c r="K425" s="11">
        <f t="shared" si="21"/>
        <v>0</v>
      </c>
      <c r="L425" s="11">
        <f t="shared" si="21"/>
        <v>0</v>
      </c>
      <c r="M425" s="11">
        <f t="shared" si="21"/>
        <v>0</v>
      </c>
      <c r="N425" s="11">
        <f t="shared" si="21"/>
        <v>0</v>
      </c>
      <c r="O425" s="11">
        <f t="shared" si="21"/>
        <v>0</v>
      </c>
      <c r="P425" s="11">
        <f t="shared" si="21"/>
        <v>0</v>
      </c>
      <c r="Q425" s="11">
        <f t="shared" si="21"/>
        <v>0</v>
      </c>
      <c r="R425" s="11">
        <f t="shared" si="21"/>
        <v>12</v>
      </c>
      <c r="S425" s="11">
        <f t="shared" si="21"/>
        <v>15</v>
      </c>
      <c r="T425" s="11">
        <f t="shared" si="21"/>
        <v>35</v>
      </c>
      <c r="U425" s="11">
        <f t="shared" si="21"/>
        <v>51</v>
      </c>
      <c r="V425" s="11">
        <f t="shared" si="21"/>
        <v>54</v>
      </c>
      <c r="W425" s="11">
        <f t="shared" si="21"/>
        <v>68</v>
      </c>
      <c r="X425" s="11">
        <f t="shared" si="21"/>
        <v>66</v>
      </c>
      <c r="Y425" s="11">
        <f t="shared" si="21"/>
        <v>87</v>
      </c>
      <c r="Z425" s="11">
        <f t="shared" si="21"/>
        <v>90</v>
      </c>
      <c r="AA425" s="11">
        <f t="shared" si="21"/>
        <v>51</v>
      </c>
      <c r="AB425" s="11">
        <f t="shared" si="21"/>
        <v>66</v>
      </c>
      <c r="AC425" s="11">
        <f t="shared" si="21"/>
        <v>76</v>
      </c>
      <c r="AD425" s="11">
        <f t="shared" si="21"/>
        <v>94</v>
      </c>
    </row>
    <row r="426" spans="1:30" ht="16.5" customHeight="1" x14ac:dyDescent="0.25">
      <c r="A426" s="45" t="s">
        <v>250</v>
      </c>
      <c r="B426" s="45"/>
      <c r="C426" s="45"/>
      <c r="D426" s="45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37"/>
    </row>
    <row r="427" spans="1:30" x14ac:dyDescent="0.25">
      <c r="A427" s="45"/>
      <c r="B427" s="45"/>
      <c r="C427" s="45"/>
      <c r="D427" s="45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37"/>
    </row>
    <row r="428" spans="1:30" x14ac:dyDescent="0.25">
      <c r="A428" s="29"/>
      <c r="B428" s="4"/>
      <c r="C428" s="6"/>
      <c r="D428" s="6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37"/>
    </row>
    <row r="429" spans="1:30" x14ac:dyDescent="0.25">
      <c r="A429" s="29"/>
      <c r="B429" s="4"/>
      <c r="C429" s="6"/>
      <c r="D429" s="6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37"/>
    </row>
    <row r="430" spans="1:30" x14ac:dyDescent="0.25">
      <c r="A430" s="29"/>
      <c r="B430" s="4"/>
      <c r="C430" s="6"/>
      <c r="D430" s="6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37"/>
    </row>
    <row r="431" spans="1:30" x14ac:dyDescent="0.25">
      <c r="A431" s="29"/>
      <c r="B431" s="4"/>
      <c r="C431" s="6"/>
      <c r="D431" s="6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37"/>
    </row>
    <row r="432" spans="1:30" x14ac:dyDescent="0.25">
      <c r="A432" s="29"/>
      <c r="B432" s="4"/>
      <c r="C432" s="6"/>
      <c r="D432" s="6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37"/>
    </row>
    <row r="433" spans="1:30" x14ac:dyDescent="0.25">
      <c r="A433" s="29"/>
      <c r="B433" s="4"/>
      <c r="C433" s="6"/>
      <c r="D433" s="6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37"/>
    </row>
    <row r="434" spans="1:30" x14ac:dyDescent="0.25">
      <c r="A434" s="29"/>
      <c r="B434" s="4"/>
      <c r="C434" s="6"/>
      <c r="D434" s="6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37"/>
    </row>
    <row r="435" spans="1:30" x14ac:dyDescent="0.25">
      <c r="A435" s="29"/>
      <c r="B435" s="4"/>
      <c r="C435" s="6"/>
      <c r="D435" s="6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37"/>
    </row>
    <row r="436" spans="1:30" s="1" customFormat="1" x14ac:dyDescent="0.25">
      <c r="A436" s="29"/>
      <c r="B436" s="4"/>
      <c r="C436" s="6"/>
      <c r="D436" s="6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37"/>
    </row>
    <row r="437" spans="1:30" s="1" customFormat="1" x14ac:dyDescent="0.25">
      <c r="A437" s="29"/>
      <c r="B437" s="4"/>
      <c r="C437" s="6"/>
      <c r="D437" s="6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37"/>
    </row>
    <row r="438" spans="1:30" x14ac:dyDescent="0.25">
      <c r="A438" s="29"/>
      <c r="B438" s="4"/>
      <c r="C438" s="6"/>
      <c r="D438" s="6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37"/>
    </row>
    <row r="439" spans="1:30" x14ac:dyDescent="0.25">
      <c r="A439" s="29"/>
      <c r="B439" s="4"/>
      <c r="C439" s="6"/>
      <c r="D439" s="6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37"/>
    </row>
    <row r="440" spans="1:30" x14ac:dyDescent="0.25">
      <c r="A440" s="29"/>
      <c r="B440" s="4"/>
      <c r="C440" s="6"/>
      <c r="D440" s="6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37"/>
    </row>
    <row r="441" spans="1:30" x14ac:dyDescent="0.25">
      <c r="A441" s="29"/>
      <c r="B441" s="4"/>
      <c r="C441" s="6"/>
      <c r="D441" s="6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37"/>
    </row>
    <row r="442" spans="1:30" x14ac:dyDescent="0.25">
      <c r="A442" s="29"/>
      <c r="B442" s="4"/>
      <c r="C442" s="6"/>
      <c r="D442" s="6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37"/>
    </row>
    <row r="443" spans="1:30" x14ac:dyDescent="0.25">
      <c r="A443" s="29"/>
      <c r="B443" s="4"/>
      <c r="C443" s="6"/>
      <c r="D443" s="6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37"/>
    </row>
    <row r="444" spans="1:30" x14ac:dyDescent="0.25">
      <c r="A444" s="34"/>
      <c r="B444" s="4"/>
      <c r="C444" s="6"/>
      <c r="D444" s="6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37"/>
    </row>
    <row r="445" spans="1:30" x14ac:dyDescent="0.25">
      <c r="A445" s="40" t="s">
        <v>0</v>
      </c>
      <c r="B445" s="38"/>
      <c r="C445" s="38"/>
      <c r="D445" s="38"/>
      <c r="E445" s="1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x14ac:dyDescent="0.25">
      <c r="A446" s="41" t="s">
        <v>248</v>
      </c>
      <c r="B446" s="41"/>
      <c r="C446" s="41"/>
      <c r="D446" s="41"/>
      <c r="E446" s="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x14ac:dyDescent="0.25">
      <c r="A447" s="14"/>
      <c r="B447" s="15"/>
      <c r="C447" s="6"/>
      <c r="D447" s="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1"/>
      <c r="V447" s="11"/>
      <c r="W447" s="11"/>
      <c r="X447" s="8"/>
      <c r="Y447" s="11"/>
      <c r="Z447" s="11"/>
      <c r="AA447" s="24"/>
      <c r="AB447" s="24"/>
      <c r="AC447" s="13"/>
      <c r="AD447" s="35"/>
    </row>
    <row r="448" spans="1:30" x14ac:dyDescent="0.25">
      <c r="A448" s="17"/>
      <c r="B448" s="4" t="s">
        <v>2</v>
      </c>
      <c r="C448" s="5"/>
      <c r="D448" s="5"/>
      <c r="E448" s="42" t="s">
        <v>148</v>
      </c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 t="s">
        <v>148</v>
      </c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</row>
    <row r="449" spans="1:30" x14ac:dyDescent="0.25">
      <c r="A449" s="17"/>
      <c r="B449" s="4" t="s">
        <v>32</v>
      </c>
      <c r="C449" s="5"/>
      <c r="D449" s="5"/>
      <c r="E449" s="3" t="s">
        <v>180</v>
      </c>
      <c r="F449" s="3" t="s">
        <v>181</v>
      </c>
      <c r="G449" s="3" t="s">
        <v>182</v>
      </c>
      <c r="H449" s="3">
        <v>1993</v>
      </c>
      <c r="I449" s="3">
        <v>1994</v>
      </c>
      <c r="J449" s="3">
        <v>1995</v>
      </c>
      <c r="K449" s="3">
        <v>1996</v>
      </c>
      <c r="L449" s="3">
        <v>1997</v>
      </c>
      <c r="M449" s="3">
        <v>1998</v>
      </c>
      <c r="N449" s="3">
        <v>1999</v>
      </c>
      <c r="O449" s="3">
        <v>2000</v>
      </c>
      <c r="P449" s="3">
        <v>2001</v>
      </c>
      <c r="Q449" s="3">
        <v>2002</v>
      </c>
      <c r="R449" s="3">
        <v>2003</v>
      </c>
      <c r="S449" s="3">
        <v>2004</v>
      </c>
      <c r="T449" s="3">
        <v>2005</v>
      </c>
      <c r="U449" s="3">
        <v>2006</v>
      </c>
      <c r="V449" s="3">
        <v>2007</v>
      </c>
      <c r="W449" s="3">
        <v>2008</v>
      </c>
      <c r="X449" s="3">
        <v>2009</v>
      </c>
      <c r="Y449" s="3">
        <v>2010</v>
      </c>
      <c r="Z449" s="3">
        <v>2011</v>
      </c>
      <c r="AA449" s="3">
        <v>2012</v>
      </c>
      <c r="AB449" s="3">
        <v>2013</v>
      </c>
      <c r="AC449" s="3">
        <v>2014</v>
      </c>
      <c r="AD449" s="3">
        <v>2015</v>
      </c>
    </row>
    <row r="450" spans="1:30" x14ac:dyDescent="0.25">
      <c r="A450" s="14">
        <v>412</v>
      </c>
      <c r="B450" s="15"/>
      <c r="C450" s="10" t="s">
        <v>33</v>
      </c>
      <c r="D450" s="6"/>
      <c r="E450" s="16"/>
      <c r="F450" s="16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11"/>
      <c r="V450" s="26"/>
      <c r="W450" s="26"/>
      <c r="X450" s="8"/>
      <c r="Y450" s="7"/>
      <c r="Z450" s="7"/>
      <c r="AA450" s="13"/>
      <c r="AB450" s="13"/>
      <c r="AC450" s="13"/>
      <c r="AD450" s="35"/>
    </row>
    <row r="451" spans="1:30" x14ac:dyDescent="0.25">
      <c r="A451" s="14">
        <v>3</v>
      </c>
      <c r="B451" s="15"/>
      <c r="C451" s="6"/>
      <c r="D451" s="6" t="s">
        <v>149</v>
      </c>
      <c r="E451" s="19">
        <v>3</v>
      </c>
      <c r="F451" s="19">
        <v>9</v>
      </c>
      <c r="G451" s="11">
        <v>1</v>
      </c>
      <c r="H451" s="11">
        <v>8</v>
      </c>
      <c r="I451" s="11">
        <v>6</v>
      </c>
      <c r="J451" s="11">
        <v>0</v>
      </c>
      <c r="K451" s="11">
        <v>6</v>
      </c>
      <c r="L451" s="11">
        <v>5</v>
      </c>
      <c r="M451" s="11">
        <v>3</v>
      </c>
      <c r="N451" s="11">
        <v>3</v>
      </c>
      <c r="O451" s="11">
        <v>4</v>
      </c>
      <c r="P451" s="11">
        <v>2</v>
      </c>
      <c r="Q451" s="11">
        <v>2</v>
      </c>
      <c r="R451" s="11">
        <v>2</v>
      </c>
      <c r="S451" s="11">
        <v>0</v>
      </c>
      <c r="T451" s="11">
        <v>5</v>
      </c>
      <c r="U451" s="11">
        <v>3</v>
      </c>
      <c r="V451" s="11">
        <v>5</v>
      </c>
      <c r="W451" s="11">
        <v>6</v>
      </c>
      <c r="X451" s="11">
        <v>5</v>
      </c>
      <c r="Y451" s="11">
        <v>4</v>
      </c>
      <c r="Z451" s="11">
        <v>5</v>
      </c>
      <c r="AA451" s="11">
        <v>4</v>
      </c>
      <c r="AB451" s="11">
        <v>3</v>
      </c>
      <c r="AC451" s="11">
        <v>5</v>
      </c>
      <c r="AD451" s="11">
        <v>5</v>
      </c>
    </row>
    <row r="452" spans="1:30" x14ac:dyDescent="0.25">
      <c r="A452" s="14"/>
      <c r="B452" s="15"/>
      <c r="C452" s="10" t="s">
        <v>41</v>
      </c>
      <c r="D452" s="6"/>
      <c r="E452" s="16"/>
      <c r="F452" s="16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13"/>
      <c r="AD452" s="13"/>
    </row>
    <row r="453" spans="1:30" x14ac:dyDescent="0.25">
      <c r="A453" s="14"/>
      <c r="B453" s="15"/>
      <c r="C453" s="6"/>
      <c r="D453" s="6" t="s">
        <v>219</v>
      </c>
      <c r="E453" s="19">
        <v>1</v>
      </c>
      <c r="F453" s="19">
        <v>0</v>
      </c>
      <c r="G453" s="11">
        <v>1</v>
      </c>
      <c r="H453" s="11">
        <v>0</v>
      </c>
      <c r="I453" s="11">
        <v>3</v>
      </c>
      <c r="J453" s="11">
        <v>2</v>
      </c>
      <c r="K453" s="11">
        <v>1</v>
      </c>
      <c r="L453" s="11">
        <v>2</v>
      </c>
      <c r="M453" s="11">
        <v>1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</row>
    <row r="454" spans="1:30" x14ac:dyDescent="0.25">
      <c r="A454" s="14">
        <v>424</v>
      </c>
      <c r="B454" s="15"/>
      <c r="C454" s="10" t="s">
        <v>43</v>
      </c>
      <c r="D454" s="6"/>
      <c r="E454" s="16"/>
      <c r="F454" s="16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13"/>
      <c r="V454" s="8"/>
      <c r="W454" s="8"/>
      <c r="X454" s="7"/>
      <c r="Y454" s="13"/>
      <c r="Z454" s="13"/>
      <c r="AA454" s="13"/>
      <c r="AB454" s="13"/>
      <c r="AC454" s="13"/>
      <c r="AD454" s="13"/>
    </row>
    <row r="455" spans="1:30" x14ac:dyDescent="0.25">
      <c r="A455" s="14"/>
      <c r="B455" s="15"/>
      <c r="C455" s="6"/>
      <c r="D455" s="6" t="s">
        <v>220</v>
      </c>
      <c r="E455" s="19">
        <v>6</v>
      </c>
      <c r="F455" s="19">
        <v>6</v>
      </c>
      <c r="G455" s="11">
        <v>5</v>
      </c>
      <c r="H455" s="11">
        <v>6</v>
      </c>
      <c r="I455" s="11">
        <v>8</v>
      </c>
      <c r="J455" s="11">
        <v>6</v>
      </c>
      <c r="K455" s="11">
        <v>8</v>
      </c>
      <c r="L455" s="11">
        <v>8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7">
        <v>0</v>
      </c>
      <c r="AB455" s="7">
        <v>0</v>
      </c>
      <c r="AC455" s="7">
        <v>0</v>
      </c>
      <c r="AD455" s="7">
        <v>0</v>
      </c>
    </row>
    <row r="456" spans="1:30" x14ac:dyDescent="0.25">
      <c r="A456" s="14">
        <v>109</v>
      </c>
      <c r="B456" s="15"/>
      <c r="C456" s="6"/>
      <c r="D456" s="6" t="s">
        <v>150</v>
      </c>
      <c r="E456" s="19"/>
      <c r="F456" s="19"/>
      <c r="G456" s="11"/>
      <c r="H456" s="11"/>
      <c r="I456" s="11">
        <v>0</v>
      </c>
      <c r="J456" s="11">
        <v>0</v>
      </c>
      <c r="K456" s="11">
        <v>0</v>
      </c>
      <c r="L456" s="11">
        <v>0</v>
      </c>
      <c r="M456" s="11">
        <v>12</v>
      </c>
      <c r="N456" s="11">
        <v>6</v>
      </c>
      <c r="O456" s="11">
        <v>5</v>
      </c>
      <c r="P456" s="11">
        <v>2</v>
      </c>
      <c r="Q456" s="11">
        <v>4</v>
      </c>
      <c r="R456" s="11">
        <v>1</v>
      </c>
      <c r="S456" s="11">
        <v>10</v>
      </c>
      <c r="T456" s="11">
        <v>10</v>
      </c>
      <c r="U456" s="11">
        <v>10</v>
      </c>
      <c r="V456" s="11">
        <v>12</v>
      </c>
      <c r="W456" s="11">
        <v>14</v>
      </c>
      <c r="X456" s="11">
        <v>11</v>
      </c>
      <c r="Y456" s="11">
        <v>13</v>
      </c>
      <c r="Z456" s="11">
        <v>6</v>
      </c>
      <c r="AA456" s="11">
        <v>10</v>
      </c>
      <c r="AB456" s="11">
        <v>13</v>
      </c>
      <c r="AC456" s="11">
        <v>15</v>
      </c>
      <c r="AD456" s="11">
        <v>11</v>
      </c>
    </row>
    <row r="457" spans="1:30" x14ac:dyDescent="0.25">
      <c r="A457" s="14">
        <v>442</v>
      </c>
      <c r="B457" s="15"/>
      <c r="C457" s="10" t="s">
        <v>52</v>
      </c>
      <c r="D457" s="6"/>
      <c r="E457" s="16"/>
      <c r="F457" s="16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8"/>
      <c r="Y457" s="7"/>
      <c r="Z457" s="7"/>
      <c r="AA457" s="7"/>
      <c r="AB457" s="7"/>
      <c r="AC457" s="13"/>
      <c r="AD457" s="13"/>
    </row>
    <row r="458" spans="1:30" x14ac:dyDescent="0.25">
      <c r="A458" s="14">
        <v>43</v>
      </c>
      <c r="B458" s="15"/>
      <c r="C458" s="6"/>
      <c r="D458" s="6" t="s">
        <v>221</v>
      </c>
      <c r="E458" s="19">
        <v>6</v>
      </c>
      <c r="F458" s="19">
        <v>2</v>
      </c>
      <c r="G458" s="11">
        <v>4</v>
      </c>
      <c r="H458" s="11">
        <v>0</v>
      </c>
      <c r="I458" s="11">
        <v>1</v>
      </c>
      <c r="J458" s="11">
        <v>3</v>
      </c>
      <c r="K458" s="11">
        <v>1</v>
      </c>
      <c r="L458" s="11">
        <v>1</v>
      </c>
      <c r="M458" s="11">
        <v>1</v>
      </c>
      <c r="N458" s="11">
        <v>3</v>
      </c>
      <c r="O458" s="11">
        <v>6</v>
      </c>
      <c r="P458" s="11">
        <v>4</v>
      </c>
      <c r="Q458" s="11">
        <v>1</v>
      </c>
      <c r="R458" s="11">
        <v>3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</row>
    <row r="459" spans="1:30" x14ac:dyDescent="0.25">
      <c r="A459" s="14">
        <v>452</v>
      </c>
      <c r="B459" s="15"/>
      <c r="C459" s="10" t="s">
        <v>54</v>
      </c>
      <c r="D459" s="6"/>
      <c r="E459" s="16"/>
      <c r="F459" s="16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13"/>
      <c r="Z459" s="13"/>
      <c r="AA459" s="13"/>
      <c r="AB459" s="13"/>
      <c r="AC459" s="13"/>
      <c r="AD459" s="13"/>
    </row>
    <row r="460" spans="1:30" x14ac:dyDescent="0.25">
      <c r="A460" s="14">
        <v>27</v>
      </c>
      <c r="B460" s="15"/>
      <c r="C460" s="6"/>
      <c r="D460" s="6" t="s">
        <v>222</v>
      </c>
      <c r="E460" s="19">
        <v>2</v>
      </c>
      <c r="F460" s="19">
        <v>1</v>
      </c>
      <c r="G460" s="11">
        <v>3</v>
      </c>
      <c r="H460" s="11">
        <v>1</v>
      </c>
      <c r="I460" s="11">
        <v>0</v>
      </c>
      <c r="J460" s="11">
        <v>2</v>
      </c>
      <c r="K460" s="11">
        <v>2</v>
      </c>
      <c r="L460" s="11">
        <v>0</v>
      </c>
      <c r="M460" s="11">
        <v>1</v>
      </c>
      <c r="N460" s="11">
        <v>0</v>
      </c>
      <c r="O460" s="11">
        <v>0</v>
      </c>
      <c r="P460" s="11">
        <v>0</v>
      </c>
      <c r="Q460" s="11">
        <v>0</v>
      </c>
      <c r="R460" s="11">
        <v>1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7">
        <v>0</v>
      </c>
      <c r="AD460" s="7">
        <v>0</v>
      </c>
    </row>
    <row r="461" spans="1:30" x14ac:dyDescent="0.25">
      <c r="A461" s="14">
        <v>127</v>
      </c>
      <c r="B461" s="15"/>
      <c r="C461" s="6"/>
      <c r="D461" s="6" t="s">
        <v>151</v>
      </c>
      <c r="E461" s="19">
        <v>0</v>
      </c>
      <c r="F461" s="19">
        <v>0</v>
      </c>
      <c r="G461" s="11">
        <v>0</v>
      </c>
      <c r="H461" s="11">
        <v>0</v>
      </c>
      <c r="I461" s="11">
        <v>0</v>
      </c>
      <c r="J461" s="11">
        <v>2</v>
      </c>
      <c r="K461" s="11">
        <v>2</v>
      </c>
      <c r="L461" s="11">
        <v>3</v>
      </c>
      <c r="M461" s="11">
        <v>3</v>
      </c>
      <c r="N461" s="11">
        <v>2</v>
      </c>
      <c r="O461" s="11">
        <v>0</v>
      </c>
      <c r="P461" s="11">
        <v>6</v>
      </c>
      <c r="Q461" s="11">
        <v>4</v>
      </c>
      <c r="R461" s="11">
        <v>8</v>
      </c>
      <c r="S461" s="11">
        <v>7</v>
      </c>
      <c r="T461" s="11">
        <v>5</v>
      </c>
      <c r="U461" s="11">
        <v>2</v>
      </c>
      <c r="V461" s="11">
        <v>2</v>
      </c>
      <c r="W461" s="11">
        <v>4</v>
      </c>
      <c r="X461" s="11">
        <v>3</v>
      </c>
      <c r="Y461" s="11">
        <v>5</v>
      </c>
      <c r="Z461" s="11">
        <v>5</v>
      </c>
      <c r="AA461" s="11">
        <v>3</v>
      </c>
      <c r="AB461" s="11">
        <v>2</v>
      </c>
      <c r="AC461" s="11">
        <v>5</v>
      </c>
      <c r="AD461" s="11">
        <v>2</v>
      </c>
    </row>
    <row r="462" spans="1:30" x14ac:dyDescent="0.25">
      <c r="A462" s="14">
        <v>462</v>
      </c>
      <c r="B462" s="15"/>
      <c r="C462" s="10" t="s">
        <v>61</v>
      </c>
      <c r="D462" s="6"/>
      <c r="E462" s="16"/>
      <c r="F462" s="16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8"/>
      <c r="Y462" s="7"/>
      <c r="Z462" s="7"/>
      <c r="AA462" s="7"/>
      <c r="AB462" s="7"/>
      <c r="AC462" s="13"/>
      <c r="AD462" s="13"/>
    </row>
    <row r="463" spans="1:30" x14ac:dyDescent="0.25">
      <c r="A463" s="14">
        <v>93</v>
      </c>
      <c r="B463" s="15"/>
      <c r="C463" s="6"/>
      <c r="D463" s="6" t="s">
        <v>152</v>
      </c>
      <c r="E463" s="19">
        <v>0</v>
      </c>
      <c r="F463" s="19">
        <v>1</v>
      </c>
      <c r="G463" s="11">
        <v>4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1</v>
      </c>
      <c r="N463" s="11">
        <v>5</v>
      </c>
      <c r="O463" s="11">
        <v>3</v>
      </c>
      <c r="P463" s="11">
        <v>2</v>
      </c>
      <c r="Q463" s="11">
        <v>4</v>
      </c>
      <c r="R463" s="11">
        <v>5</v>
      </c>
      <c r="S463" s="11">
        <v>1</v>
      </c>
      <c r="T463" s="11">
        <v>2</v>
      </c>
      <c r="U463" s="11">
        <v>3</v>
      </c>
      <c r="V463" s="11">
        <v>7</v>
      </c>
      <c r="W463" s="11">
        <v>8</v>
      </c>
      <c r="X463" s="11">
        <v>4</v>
      </c>
      <c r="Y463" s="11">
        <v>5</v>
      </c>
      <c r="Z463" s="11">
        <v>5</v>
      </c>
      <c r="AA463" s="11">
        <v>3</v>
      </c>
      <c r="AB463" s="11">
        <v>6</v>
      </c>
      <c r="AC463" s="11">
        <v>6</v>
      </c>
      <c r="AD463" s="11">
        <v>6</v>
      </c>
    </row>
    <row r="464" spans="1:30" x14ac:dyDescent="0.25">
      <c r="A464" s="14"/>
      <c r="B464" s="15"/>
      <c r="C464" s="10" t="s">
        <v>127</v>
      </c>
      <c r="D464" s="6"/>
      <c r="E464" s="19"/>
      <c r="F464" s="19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7"/>
      <c r="Z464" s="7"/>
      <c r="AA464" s="7"/>
      <c r="AB464" s="7"/>
      <c r="AC464" s="13"/>
      <c r="AD464" s="13"/>
    </row>
    <row r="465" spans="1:30" x14ac:dyDescent="0.25">
      <c r="A465" s="14"/>
      <c r="B465" s="15"/>
      <c r="C465" s="6"/>
      <c r="D465" s="6" t="s">
        <v>153</v>
      </c>
      <c r="E465" s="19">
        <v>0</v>
      </c>
      <c r="F465" s="19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7</v>
      </c>
      <c r="Z465" s="11">
        <v>5</v>
      </c>
      <c r="AA465" s="11">
        <v>4</v>
      </c>
      <c r="AB465" s="11">
        <v>8</v>
      </c>
      <c r="AC465" s="11">
        <v>7</v>
      </c>
      <c r="AD465" s="11">
        <v>5</v>
      </c>
    </row>
    <row r="466" spans="1:30" x14ac:dyDescent="0.25">
      <c r="A466" s="17"/>
      <c r="B466" s="10" t="s">
        <v>31</v>
      </c>
      <c r="C466" s="5"/>
      <c r="D466" s="5"/>
      <c r="E466" s="21">
        <f t="shared" ref="E466:Y466" si="22">SUM(E451:E465)</f>
        <v>18</v>
      </c>
      <c r="F466" s="21">
        <f t="shared" si="22"/>
        <v>19</v>
      </c>
      <c r="G466" s="21">
        <f t="shared" si="22"/>
        <v>18</v>
      </c>
      <c r="H466" s="21">
        <f t="shared" si="22"/>
        <v>15</v>
      </c>
      <c r="I466" s="21">
        <f t="shared" si="22"/>
        <v>18</v>
      </c>
      <c r="J466" s="21">
        <f t="shared" si="22"/>
        <v>15</v>
      </c>
      <c r="K466" s="21">
        <f t="shared" si="22"/>
        <v>20</v>
      </c>
      <c r="L466" s="21">
        <f t="shared" si="22"/>
        <v>19</v>
      </c>
      <c r="M466" s="21">
        <f t="shared" si="22"/>
        <v>22</v>
      </c>
      <c r="N466" s="21">
        <f t="shared" si="22"/>
        <v>19</v>
      </c>
      <c r="O466" s="21">
        <f t="shared" si="22"/>
        <v>18</v>
      </c>
      <c r="P466" s="21">
        <f t="shared" si="22"/>
        <v>16</v>
      </c>
      <c r="Q466" s="21">
        <f t="shared" si="22"/>
        <v>15</v>
      </c>
      <c r="R466" s="21">
        <f t="shared" si="22"/>
        <v>20</v>
      </c>
      <c r="S466" s="21">
        <f t="shared" si="22"/>
        <v>18</v>
      </c>
      <c r="T466" s="21">
        <f t="shared" si="22"/>
        <v>22</v>
      </c>
      <c r="U466" s="21">
        <f t="shared" si="22"/>
        <v>18</v>
      </c>
      <c r="V466" s="21">
        <f t="shared" si="22"/>
        <v>26</v>
      </c>
      <c r="W466" s="21">
        <f t="shared" si="22"/>
        <v>32</v>
      </c>
      <c r="X466" s="21">
        <f t="shared" si="22"/>
        <v>23</v>
      </c>
      <c r="Y466" s="21">
        <f t="shared" si="22"/>
        <v>34</v>
      </c>
      <c r="Z466" s="21">
        <f>SUM(Z451:Z465)</f>
        <v>26</v>
      </c>
      <c r="AA466" s="21">
        <f>SUM(AA451:AA465)</f>
        <v>24</v>
      </c>
      <c r="AB466" s="21">
        <f>SUM(AB451:AB465)</f>
        <v>32</v>
      </c>
      <c r="AC466" s="21">
        <f>SUM(AC451:AC465)</f>
        <v>38</v>
      </c>
      <c r="AD466" s="21">
        <f>SUM(AD451:AD465)</f>
        <v>29</v>
      </c>
    </row>
    <row r="467" spans="1:30" x14ac:dyDescent="0.25">
      <c r="A467" s="14"/>
      <c r="B467" s="22"/>
      <c r="C467" s="6"/>
      <c r="D467" s="6"/>
      <c r="E467" s="19"/>
      <c r="F467" s="19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8"/>
      <c r="Y467" s="11"/>
      <c r="Z467" s="11"/>
      <c r="AA467" s="11"/>
      <c r="AB467" s="11"/>
      <c r="AC467" s="13"/>
      <c r="AD467" s="35"/>
    </row>
    <row r="468" spans="1:30" x14ac:dyDescent="0.25">
      <c r="A468" s="14"/>
      <c r="B468" s="4" t="s">
        <v>84</v>
      </c>
      <c r="C468" s="6"/>
      <c r="D468" s="6"/>
      <c r="E468" s="16"/>
      <c r="F468" s="16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11"/>
      <c r="W468" s="11"/>
      <c r="X468" s="8"/>
      <c r="Y468" s="7"/>
      <c r="Z468" s="7"/>
      <c r="AA468" s="7"/>
      <c r="AB468" s="7"/>
      <c r="AC468" s="13"/>
      <c r="AD468" s="35"/>
    </row>
    <row r="469" spans="1:30" x14ac:dyDescent="0.25">
      <c r="A469" s="14">
        <v>533</v>
      </c>
      <c r="B469" s="15"/>
      <c r="C469" s="10" t="s">
        <v>85</v>
      </c>
      <c r="D469" s="6"/>
      <c r="E469" s="16"/>
      <c r="F469" s="16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11"/>
      <c r="W469" s="11"/>
      <c r="X469" s="8"/>
      <c r="Y469" s="7"/>
      <c r="Z469" s="7"/>
      <c r="AA469" s="7"/>
      <c r="AB469" s="7"/>
      <c r="AC469" s="13"/>
      <c r="AD469" s="35"/>
    </row>
    <row r="470" spans="1:30" x14ac:dyDescent="0.25">
      <c r="A470" s="14">
        <v>34</v>
      </c>
      <c r="B470" s="15"/>
      <c r="C470" s="6"/>
      <c r="D470" s="6" t="s">
        <v>158</v>
      </c>
      <c r="E470" s="19">
        <v>5</v>
      </c>
      <c r="F470" s="19">
        <v>6</v>
      </c>
      <c r="G470" s="11">
        <v>9</v>
      </c>
      <c r="H470" s="11">
        <v>7</v>
      </c>
      <c r="I470" s="11">
        <v>4</v>
      </c>
      <c r="J470" s="11">
        <v>12</v>
      </c>
      <c r="K470" s="11">
        <v>13</v>
      </c>
      <c r="L470" s="11">
        <v>7</v>
      </c>
      <c r="M470" s="11">
        <v>4</v>
      </c>
      <c r="N470" s="11">
        <v>2</v>
      </c>
      <c r="O470" s="11">
        <v>8</v>
      </c>
      <c r="P470" s="11">
        <v>4</v>
      </c>
      <c r="Q470" s="11">
        <v>9</v>
      </c>
      <c r="R470" s="11">
        <v>3</v>
      </c>
      <c r="S470" s="11">
        <v>9</v>
      </c>
      <c r="T470" s="11">
        <v>14</v>
      </c>
      <c r="U470" s="11">
        <v>14</v>
      </c>
      <c r="V470" s="11">
        <v>11</v>
      </c>
      <c r="W470" s="11">
        <v>6</v>
      </c>
      <c r="X470" s="11">
        <v>6</v>
      </c>
      <c r="Y470" s="11">
        <v>9</v>
      </c>
      <c r="Z470" s="11">
        <v>6</v>
      </c>
      <c r="AA470" s="11">
        <v>10</v>
      </c>
      <c r="AB470" s="11">
        <v>6</v>
      </c>
      <c r="AC470" s="11">
        <v>6</v>
      </c>
      <c r="AD470" s="11">
        <v>7</v>
      </c>
    </row>
    <row r="471" spans="1:30" x14ac:dyDescent="0.25">
      <c r="A471" s="14">
        <v>590</v>
      </c>
      <c r="B471" s="15"/>
      <c r="C471" s="10" t="s">
        <v>134</v>
      </c>
      <c r="D471" s="6"/>
      <c r="E471" s="16"/>
      <c r="F471" s="16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13"/>
      <c r="AD471" s="13"/>
    </row>
    <row r="472" spans="1:30" x14ac:dyDescent="0.25">
      <c r="A472" s="14">
        <v>95</v>
      </c>
      <c r="B472" s="15"/>
      <c r="C472" s="6"/>
      <c r="D472" s="6" t="s">
        <v>159</v>
      </c>
      <c r="E472" s="19">
        <v>19</v>
      </c>
      <c r="F472" s="19">
        <v>11</v>
      </c>
      <c r="G472" s="11">
        <v>16</v>
      </c>
      <c r="H472" s="11">
        <v>11</v>
      </c>
      <c r="I472" s="11">
        <v>15</v>
      </c>
      <c r="J472" s="11">
        <v>26</v>
      </c>
      <c r="K472" s="11">
        <v>15</v>
      </c>
      <c r="L472" s="11">
        <v>16</v>
      </c>
      <c r="M472" s="11">
        <v>23</v>
      </c>
      <c r="N472" s="11">
        <v>20</v>
      </c>
      <c r="O472" s="11">
        <v>16</v>
      </c>
      <c r="P472" s="11">
        <v>11</v>
      </c>
      <c r="Q472" s="11">
        <v>28</v>
      </c>
      <c r="R472" s="11">
        <v>28</v>
      </c>
      <c r="S472" s="11">
        <v>12</v>
      </c>
      <c r="T472" s="11">
        <v>9</v>
      </c>
      <c r="U472" s="11">
        <v>19</v>
      </c>
      <c r="V472" s="11">
        <v>12</v>
      </c>
      <c r="W472" s="11">
        <v>16</v>
      </c>
      <c r="X472" s="11">
        <v>14</v>
      </c>
      <c r="Y472" s="11">
        <v>20</v>
      </c>
      <c r="Z472" s="11">
        <v>8</v>
      </c>
      <c r="AA472" s="11">
        <v>13</v>
      </c>
      <c r="AB472" s="11">
        <v>10</v>
      </c>
      <c r="AC472" s="11">
        <v>8</v>
      </c>
      <c r="AD472" s="11">
        <v>33</v>
      </c>
    </row>
    <row r="473" spans="1:30" x14ac:dyDescent="0.25">
      <c r="A473" s="14">
        <v>591</v>
      </c>
      <c r="B473" s="15"/>
      <c r="C473" s="10" t="s">
        <v>88</v>
      </c>
      <c r="D473" s="6"/>
      <c r="E473" s="16"/>
      <c r="F473" s="16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13"/>
      <c r="AD473" s="13"/>
    </row>
    <row r="474" spans="1:30" x14ac:dyDescent="0.25">
      <c r="A474" s="14">
        <v>40</v>
      </c>
      <c r="B474" s="15"/>
      <c r="C474" s="6"/>
      <c r="D474" s="6" t="s">
        <v>160</v>
      </c>
      <c r="E474" s="19">
        <v>3</v>
      </c>
      <c r="F474" s="19">
        <v>1</v>
      </c>
      <c r="G474" s="11">
        <v>2</v>
      </c>
      <c r="H474" s="11">
        <v>8</v>
      </c>
      <c r="I474" s="11">
        <v>5</v>
      </c>
      <c r="J474" s="11">
        <v>5</v>
      </c>
      <c r="K474" s="11">
        <v>13</v>
      </c>
      <c r="L474" s="11">
        <v>4</v>
      </c>
      <c r="M474" s="11">
        <v>1</v>
      </c>
      <c r="N474" s="11">
        <v>4</v>
      </c>
      <c r="O474" s="11">
        <v>0</v>
      </c>
      <c r="P474" s="11">
        <v>1</v>
      </c>
      <c r="Q474" s="11">
        <v>0</v>
      </c>
      <c r="R474" s="11">
        <v>4</v>
      </c>
      <c r="S474" s="11">
        <v>4</v>
      </c>
      <c r="T474" s="11">
        <v>4</v>
      </c>
      <c r="U474" s="11">
        <v>1</v>
      </c>
      <c r="V474" s="11">
        <v>0</v>
      </c>
      <c r="W474" s="11">
        <v>2</v>
      </c>
      <c r="X474" s="11">
        <v>2</v>
      </c>
      <c r="Y474" s="11">
        <v>2</v>
      </c>
      <c r="Z474" s="11">
        <v>3</v>
      </c>
      <c r="AA474" s="11">
        <v>3</v>
      </c>
      <c r="AB474" s="11">
        <v>2</v>
      </c>
      <c r="AC474" s="11">
        <v>4</v>
      </c>
      <c r="AD474" s="11">
        <v>0</v>
      </c>
    </row>
    <row r="475" spans="1:30" x14ac:dyDescent="0.25">
      <c r="A475" s="17"/>
      <c r="B475" s="10" t="s">
        <v>31</v>
      </c>
      <c r="C475" s="5"/>
      <c r="D475" s="5"/>
      <c r="E475" s="20">
        <f t="shared" ref="E475:X475" si="23">SUM(E469:E474)</f>
        <v>27</v>
      </c>
      <c r="F475" s="20">
        <f t="shared" si="23"/>
        <v>18</v>
      </c>
      <c r="G475" s="21">
        <f t="shared" si="23"/>
        <v>27</v>
      </c>
      <c r="H475" s="21">
        <f t="shared" si="23"/>
        <v>26</v>
      </c>
      <c r="I475" s="21">
        <f t="shared" si="23"/>
        <v>24</v>
      </c>
      <c r="J475" s="21">
        <f t="shared" si="23"/>
        <v>43</v>
      </c>
      <c r="K475" s="21">
        <f t="shared" si="23"/>
        <v>41</v>
      </c>
      <c r="L475" s="21">
        <f t="shared" si="23"/>
        <v>27</v>
      </c>
      <c r="M475" s="21">
        <f t="shared" si="23"/>
        <v>28</v>
      </c>
      <c r="N475" s="21">
        <f t="shared" si="23"/>
        <v>26</v>
      </c>
      <c r="O475" s="21">
        <f t="shared" si="23"/>
        <v>24</v>
      </c>
      <c r="P475" s="21">
        <f t="shared" si="23"/>
        <v>16</v>
      </c>
      <c r="Q475" s="21">
        <f t="shared" si="23"/>
        <v>37</v>
      </c>
      <c r="R475" s="21">
        <f t="shared" si="23"/>
        <v>35</v>
      </c>
      <c r="S475" s="21">
        <f t="shared" si="23"/>
        <v>25</v>
      </c>
      <c r="T475" s="21">
        <f t="shared" si="23"/>
        <v>27</v>
      </c>
      <c r="U475" s="21">
        <f t="shared" si="23"/>
        <v>34</v>
      </c>
      <c r="V475" s="21">
        <f t="shared" si="23"/>
        <v>23</v>
      </c>
      <c r="W475" s="21">
        <f t="shared" si="23"/>
        <v>24</v>
      </c>
      <c r="X475" s="21">
        <f t="shared" si="23"/>
        <v>22</v>
      </c>
      <c r="Y475" s="21">
        <v>31</v>
      </c>
      <c r="Z475" s="21">
        <v>17</v>
      </c>
      <c r="AA475" s="21">
        <f>SUM(AA469:AA474)</f>
        <v>26</v>
      </c>
      <c r="AB475" s="21">
        <f>SUM(AB469:AB474)</f>
        <v>18</v>
      </c>
      <c r="AC475" s="21">
        <f>SUM(AC469:AC474)</f>
        <v>18</v>
      </c>
      <c r="AD475" s="21">
        <v>40</v>
      </c>
    </row>
    <row r="476" spans="1:30" x14ac:dyDescent="0.25">
      <c r="A476" s="14"/>
      <c r="B476" s="15"/>
      <c r="C476" s="6"/>
      <c r="D476" s="6"/>
      <c r="E476" s="16"/>
      <c r="F476" s="1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11"/>
      <c r="V476" s="11"/>
      <c r="W476" s="11"/>
      <c r="X476" s="8"/>
      <c r="Y476" s="11"/>
      <c r="Z476" s="11"/>
      <c r="AA476" s="11"/>
      <c r="AB476" s="11"/>
      <c r="AC476" s="13"/>
      <c r="AD476" s="35"/>
    </row>
    <row r="477" spans="1:30" x14ac:dyDescent="0.25">
      <c r="A477" s="14"/>
      <c r="B477" s="4" t="s">
        <v>90</v>
      </c>
      <c r="C477" s="6"/>
      <c r="D477" s="6"/>
      <c r="E477" s="16"/>
      <c r="F477" s="16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13"/>
      <c r="V477" s="8"/>
      <c r="W477" s="8"/>
      <c r="X477" s="8"/>
      <c r="Y477" s="13"/>
      <c r="Z477" s="13"/>
      <c r="AA477" s="11"/>
      <c r="AB477" s="11"/>
      <c r="AC477" s="13"/>
      <c r="AD477" s="35"/>
    </row>
    <row r="478" spans="1:30" x14ac:dyDescent="0.25">
      <c r="A478" s="14">
        <v>462</v>
      </c>
      <c r="B478" s="15"/>
      <c r="C478" s="10" t="s">
        <v>93</v>
      </c>
      <c r="D478" s="6"/>
      <c r="E478" s="16"/>
      <c r="F478" s="16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13"/>
      <c r="V478" s="8"/>
      <c r="W478" s="8"/>
      <c r="X478" s="8"/>
      <c r="Y478" s="13"/>
      <c r="Z478" s="13"/>
      <c r="AA478" s="7"/>
      <c r="AB478" s="7"/>
      <c r="AC478" s="13"/>
      <c r="AD478" s="35"/>
    </row>
    <row r="479" spans="1:30" x14ac:dyDescent="0.25">
      <c r="A479" s="14"/>
      <c r="B479" s="15"/>
      <c r="C479" s="6"/>
      <c r="D479" s="6" t="s">
        <v>223</v>
      </c>
      <c r="E479" s="19">
        <v>2</v>
      </c>
      <c r="F479" s="19">
        <v>3</v>
      </c>
      <c r="G479" s="11">
        <v>5</v>
      </c>
      <c r="H479" s="11">
        <v>1</v>
      </c>
      <c r="I479" s="11">
        <v>1</v>
      </c>
      <c r="J479" s="11">
        <v>0</v>
      </c>
      <c r="K479" s="11">
        <v>1</v>
      </c>
      <c r="L479" s="11">
        <v>0</v>
      </c>
      <c r="M479" s="11">
        <v>1</v>
      </c>
      <c r="N479" s="11">
        <v>0</v>
      </c>
      <c r="O479" s="11">
        <v>1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7">
        <v>0</v>
      </c>
      <c r="AB479" s="7">
        <v>0</v>
      </c>
      <c r="AC479" s="7">
        <v>0</v>
      </c>
      <c r="AD479" s="7">
        <v>0</v>
      </c>
    </row>
    <row r="480" spans="1:30" s="1" customFormat="1" x14ac:dyDescent="0.25">
      <c r="A480" s="14"/>
      <c r="B480" s="15"/>
      <c r="C480" s="6"/>
      <c r="D480" s="6"/>
      <c r="E480" s="19"/>
      <c r="F480" s="19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7"/>
      <c r="AB480" s="7"/>
      <c r="AC480" s="7"/>
      <c r="AD480" s="7"/>
    </row>
    <row r="481" spans="1:30" x14ac:dyDescent="0.25">
      <c r="A481" s="34"/>
      <c r="B481" s="15"/>
      <c r="C481" s="6"/>
      <c r="D481" s="6"/>
      <c r="E481" s="19"/>
      <c r="F481" s="19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7"/>
      <c r="AB481" s="7"/>
      <c r="AC481" s="7"/>
      <c r="AD481" s="35"/>
    </row>
    <row r="482" spans="1:30" x14ac:dyDescent="0.25">
      <c r="A482" s="40" t="s">
        <v>0</v>
      </c>
      <c r="B482" s="38"/>
      <c r="C482" s="38"/>
      <c r="D482" s="38"/>
      <c r="E482" s="1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x14ac:dyDescent="0.25">
      <c r="A483" s="41" t="s">
        <v>248</v>
      </c>
      <c r="B483" s="41"/>
      <c r="C483" s="41"/>
      <c r="D483" s="41"/>
      <c r="E483" s="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x14ac:dyDescent="0.25">
      <c r="A484" s="14"/>
      <c r="B484" s="15"/>
      <c r="C484" s="6"/>
      <c r="D484" s="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1"/>
      <c r="V484" s="11"/>
      <c r="W484" s="11"/>
      <c r="X484" s="8"/>
      <c r="Y484" s="11"/>
      <c r="Z484" s="11"/>
      <c r="AA484" s="24"/>
      <c r="AB484" s="24"/>
      <c r="AC484" s="13"/>
      <c r="AD484" s="35"/>
    </row>
    <row r="485" spans="1:30" x14ac:dyDescent="0.25">
      <c r="A485" s="17"/>
      <c r="B485" s="4" t="s">
        <v>2</v>
      </c>
      <c r="C485" s="5"/>
      <c r="D485" s="5"/>
      <c r="E485" s="42" t="s">
        <v>148</v>
      </c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 t="s">
        <v>148</v>
      </c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</row>
    <row r="486" spans="1:30" x14ac:dyDescent="0.25">
      <c r="A486" s="17"/>
      <c r="B486" s="4" t="s">
        <v>102</v>
      </c>
      <c r="C486" s="5"/>
      <c r="D486" s="6"/>
      <c r="E486" s="3" t="s">
        <v>180</v>
      </c>
      <c r="F486" s="3" t="s">
        <v>181</v>
      </c>
      <c r="G486" s="3" t="s">
        <v>182</v>
      </c>
      <c r="H486" s="3">
        <v>1993</v>
      </c>
      <c r="I486" s="3">
        <v>1994</v>
      </c>
      <c r="J486" s="3">
        <v>1995</v>
      </c>
      <c r="K486" s="3">
        <v>1996</v>
      </c>
      <c r="L486" s="3">
        <v>1997</v>
      </c>
      <c r="M486" s="3">
        <v>1998</v>
      </c>
      <c r="N486" s="3">
        <v>1999</v>
      </c>
      <c r="O486" s="3">
        <v>2000</v>
      </c>
      <c r="P486" s="3">
        <v>2001</v>
      </c>
      <c r="Q486" s="3">
        <v>2002</v>
      </c>
      <c r="R486" s="3">
        <v>2003</v>
      </c>
      <c r="S486" s="3">
        <v>2004</v>
      </c>
      <c r="T486" s="3">
        <v>2005</v>
      </c>
      <c r="U486" s="3">
        <v>2006</v>
      </c>
      <c r="V486" s="3">
        <v>2007</v>
      </c>
      <c r="W486" s="3">
        <v>2008</v>
      </c>
      <c r="X486" s="3">
        <v>2009</v>
      </c>
      <c r="Y486" s="3">
        <v>2010</v>
      </c>
      <c r="Z486" s="3">
        <v>2011</v>
      </c>
      <c r="AA486" s="3">
        <v>2012</v>
      </c>
      <c r="AB486" s="3">
        <v>2013</v>
      </c>
      <c r="AC486" s="3">
        <v>2014</v>
      </c>
      <c r="AD486" s="3">
        <v>2015</v>
      </c>
    </row>
    <row r="487" spans="1:30" x14ac:dyDescent="0.25">
      <c r="A487" s="14">
        <v>132</v>
      </c>
      <c r="B487" s="13"/>
      <c r="C487" s="5" t="s">
        <v>103</v>
      </c>
      <c r="D487" s="6"/>
      <c r="E487" s="19"/>
      <c r="F487" s="19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7"/>
      <c r="AB487" s="7"/>
      <c r="AC487" s="13"/>
      <c r="AD487" s="35"/>
    </row>
    <row r="488" spans="1:30" x14ac:dyDescent="0.25">
      <c r="A488" s="4"/>
      <c r="B488" s="5"/>
      <c r="C488" s="13"/>
      <c r="D488" s="6" t="s">
        <v>161</v>
      </c>
      <c r="E488" s="19">
        <v>0</v>
      </c>
      <c r="F488" s="19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7">
        <v>0</v>
      </c>
      <c r="AB488" s="7">
        <v>1</v>
      </c>
      <c r="AC488" s="7">
        <v>5</v>
      </c>
      <c r="AD488" s="7">
        <v>1</v>
      </c>
    </row>
    <row r="489" spans="1:30" x14ac:dyDescent="0.25">
      <c r="A489" s="4"/>
      <c r="B489" s="5"/>
      <c r="C489" s="5"/>
      <c r="D489" s="6"/>
      <c r="E489" s="19"/>
      <c r="F489" s="19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7"/>
      <c r="W489" s="7"/>
      <c r="X489" s="8"/>
      <c r="Y489" s="7"/>
      <c r="Z489" s="7"/>
      <c r="AA489" s="11"/>
      <c r="AB489" s="11"/>
      <c r="AC489" s="13"/>
      <c r="AD489" s="13"/>
    </row>
    <row r="490" spans="1:30" x14ac:dyDescent="0.25">
      <c r="A490" s="17"/>
      <c r="B490" s="10" t="s">
        <v>162</v>
      </c>
      <c r="C490" s="5"/>
      <c r="D490" s="5"/>
      <c r="E490" s="21">
        <f t="shared" ref="E490:AA490" si="24">E479+E475+E466</f>
        <v>47</v>
      </c>
      <c r="F490" s="21">
        <f t="shared" si="24"/>
        <v>40</v>
      </c>
      <c r="G490" s="21">
        <f t="shared" si="24"/>
        <v>50</v>
      </c>
      <c r="H490" s="21">
        <f t="shared" si="24"/>
        <v>42</v>
      </c>
      <c r="I490" s="21">
        <f t="shared" si="24"/>
        <v>43</v>
      </c>
      <c r="J490" s="21">
        <f t="shared" si="24"/>
        <v>58</v>
      </c>
      <c r="K490" s="21">
        <f t="shared" si="24"/>
        <v>62</v>
      </c>
      <c r="L490" s="21">
        <f t="shared" si="24"/>
        <v>46</v>
      </c>
      <c r="M490" s="21">
        <f t="shared" si="24"/>
        <v>51</v>
      </c>
      <c r="N490" s="21">
        <f t="shared" si="24"/>
        <v>45</v>
      </c>
      <c r="O490" s="21">
        <f t="shared" si="24"/>
        <v>43</v>
      </c>
      <c r="P490" s="21">
        <f t="shared" si="24"/>
        <v>32</v>
      </c>
      <c r="Q490" s="21">
        <f t="shared" si="24"/>
        <v>52</v>
      </c>
      <c r="R490" s="21">
        <f t="shared" si="24"/>
        <v>55</v>
      </c>
      <c r="S490" s="21">
        <f t="shared" si="24"/>
        <v>43</v>
      </c>
      <c r="T490" s="21">
        <f t="shared" si="24"/>
        <v>49</v>
      </c>
      <c r="U490" s="21">
        <f t="shared" si="24"/>
        <v>52</v>
      </c>
      <c r="V490" s="21">
        <f t="shared" si="24"/>
        <v>49</v>
      </c>
      <c r="W490" s="21">
        <f t="shared" si="24"/>
        <v>56</v>
      </c>
      <c r="X490" s="21">
        <f t="shared" si="24"/>
        <v>45</v>
      </c>
      <c r="Y490" s="21">
        <f t="shared" si="24"/>
        <v>65</v>
      </c>
      <c r="Z490" s="21">
        <f t="shared" si="24"/>
        <v>43</v>
      </c>
      <c r="AA490" s="21">
        <f t="shared" si="24"/>
        <v>50</v>
      </c>
      <c r="AB490" s="21">
        <f>AB479+AB475+AB466+AB488</f>
        <v>51</v>
      </c>
      <c r="AC490" s="21">
        <f>AC479+AC475+AC466+AC488</f>
        <v>61</v>
      </c>
      <c r="AD490" s="21">
        <v>70</v>
      </c>
    </row>
    <row r="491" spans="1:30" x14ac:dyDescent="0.25">
      <c r="A491" s="14"/>
      <c r="B491" s="15"/>
      <c r="C491" s="6"/>
      <c r="D491" s="6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11"/>
      <c r="AB491" s="11"/>
      <c r="AC491" s="13"/>
      <c r="AD491" s="13"/>
    </row>
    <row r="492" spans="1:30" x14ac:dyDescent="0.25">
      <c r="A492" s="17"/>
      <c r="B492" s="5" t="s">
        <v>224</v>
      </c>
      <c r="C492" s="5"/>
      <c r="D492" s="5"/>
      <c r="E492" s="33">
        <f t="shared" ref="E492:AD492" si="25">E490+E369+E320+E178+E346</f>
        <v>3215</v>
      </c>
      <c r="F492" s="33">
        <f t="shared" si="25"/>
        <v>3040</v>
      </c>
      <c r="G492" s="33">
        <f t="shared" si="25"/>
        <v>3245</v>
      </c>
      <c r="H492" s="33">
        <f t="shared" si="25"/>
        <v>4681</v>
      </c>
      <c r="I492" s="33">
        <f t="shared" si="25"/>
        <v>4720</v>
      </c>
      <c r="J492" s="33">
        <f t="shared" si="25"/>
        <v>4701</v>
      </c>
      <c r="K492" s="33">
        <f t="shared" si="25"/>
        <v>4299</v>
      </c>
      <c r="L492" s="33">
        <f t="shared" si="25"/>
        <v>4294</v>
      </c>
      <c r="M492" s="33">
        <f t="shared" si="25"/>
        <v>4146</v>
      </c>
      <c r="N492" s="33">
        <f t="shared" si="25"/>
        <v>4266</v>
      </c>
      <c r="O492" s="33">
        <f t="shared" si="25"/>
        <v>4782</v>
      </c>
      <c r="P492" s="33">
        <f t="shared" si="25"/>
        <v>4748</v>
      </c>
      <c r="Q492" s="33">
        <f t="shared" si="25"/>
        <v>4882</v>
      </c>
      <c r="R492" s="33">
        <f t="shared" si="25"/>
        <v>4975</v>
      </c>
      <c r="S492" s="33">
        <f t="shared" si="25"/>
        <v>4876</v>
      </c>
      <c r="T492" s="33">
        <f t="shared" si="25"/>
        <v>5054</v>
      </c>
      <c r="U492" s="33">
        <f t="shared" si="25"/>
        <v>4975</v>
      </c>
      <c r="V492" s="33">
        <f t="shared" si="25"/>
        <v>5047</v>
      </c>
      <c r="W492" s="33">
        <f t="shared" si="25"/>
        <v>4939</v>
      </c>
      <c r="X492" s="33">
        <f t="shared" si="25"/>
        <v>4895</v>
      </c>
      <c r="Y492" s="33">
        <f t="shared" si="25"/>
        <v>5226</v>
      </c>
      <c r="Z492" s="33">
        <f t="shared" si="25"/>
        <v>5177</v>
      </c>
      <c r="AA492" s="33">
        <f t="shared" si="25"/>
        <v>5402</v>
      </c>
      <c r="AB492" s="33">
        <f t="shared" si="25"/>
        <v>5235</v>
      </c>
      <c r="AC492" s="33">
        <f t="shared" si="25"/>
        <v>5092</v>
      </c>
      <c r="AD492" s="33">
        <f t="shared" si="25"/>
        <v>5061</v>
      </c>
    </row>
    <row r="493" spans="1:30" x14ac:dyDescent="0.25">
      <c r="A493" s="30"/>
      <c r="B493" s="44" t="s">
        <v>249</v>
      </c>
      <c r="C493" s="44"/>
      <c r="D493" s="4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2"/>
      <c r="S493" s="12"/>
      <c r="T493" s="12"/>
      <c r="U493" s="11"/>
      <c r="V493" s="11"/>
      <c r="W493" s="11"/>
      <c r="X493" s="13"/>
      <c r="Y493" s="31"/>
      <c r="Z493" s="31"/>
      <c r="AA493" s="12"/>
      <c r="AB493" s="12"/>
      <c r="AC493" s="12"/>
      <c r="AD493" s="12"/>
    </row>
    <row r="494" spans="1:30" x14ac:dyDescent="0.25">
      <c r="B494" s="44"/>
      <c r="C494" s="44"/>
      <c r="D494" s="44"/>
    </row>
    <row r="518" spans="1:1" x14ac:dyDescent="0.25">
      <c r="A518" s="34"/>
    </row>
  </sheetData>
  <mergeCells count="3">
    <mergeCell ref="B493:D494"/>
    <mergeCell ref="A426:D427"/>
    <mergeCell ref="A399:D400"/>
  </mergeCells>
  <pageMargins left="0.25" right="0.25" top="0.5" bottom="0.5" header="0.3" footer="0.3"/>
  <pageSetup scale="68" pageOrder="overThenDown" orientation="landscape" r:id="rId1"/>
  <headerFooter>
    <oddFooter>&amp;L&amp;"Times New Roman,Regular"&amp;9Prepared by the Office of Planning, Research, &amp; Policy Analysis</oddFooter>
  </headerFooter>
  <rowBreaks count="13" manualBreakCount="13">
    <brk id="37" max="29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29" man="1"/>
    <brk id="407" max="16383" man="1"/>
    <brk id="444" max="16383" man="1"/>
    <brk id="481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FY90-FY15 Degrees by Major</vt:lpstr>
      <vt:lpstr>'FY90-FY15 Degrees by Major'!Print_Titles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2016-01-05T19:37:53Z</dcterms:modified>
</cp:coreProperties>
</file>