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60" activeTab="0"/>
  </bookViews>
  <sheets>
    <sheet name="Tbl Contents" sheetId="1" r:id="rId1"/>
    <sheet name="Pg 1" sheetId="2" r:id="rId2"/>
    <sheet name="All_ Ethnic" sheetId="3" r:id="rId3"/>
    <sheet name="Dept" sheetId="4" r:id="rId4"/>
    <sheet name="Seq" sheetId="5" r:id="rId5"/>
    <sheet name="New  Ethnic" sheetId="6" r:id="rId6"/>
    <sheet name="new Ugrad" sheetId="7" r:id="rId7"/>
    <sheet name="new Grad" sheetId="8" r:id="rId8"/>
    <sheet name="NewCl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5" hidden="1">{"'NewClAdm'!$A$1:$H$50"}</definedName>
    <definedName name="HTML_Control" localSheetId="8" hidden="1">{"'NewClAdm'!$A$1:$H$50"}</definedName>
    <definedName name="HTML_Control" hidden="1">{"'NewClAdm'!$A$1:$H$50"}</definedName>
    <definedName name="HTML_Control2" localSheetId="5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2">'All_ Ethnic'!$A$1:$N$46</definedName>
    <definedName name="_xlnm.Print_Area" localSheetId="3">'Dept'!$A$1:$N$58</definedName>
    <definedName name="_xlnm.Print_Area" localSheetId="5">'New  Ethnic'!$A$1:$N$46</definedName>
    <definedName name="_xlnm.Print_Area" localSheetId="7">'new Grad'!$A$1:$H$62</definedName>
    <definedName name="_xlnm.Print_Area" localSheetId="6">'new Ugrad'!$A$1:$M$144</definedName>
    <definedName name="_xlnm.Print_Area" localSheetId="8">'NewClAdm'!$A$1:$H$23</definedName>
    <definedName name="_xlnm.Print_Area" localSheetId="1">'Pg 1'!$A$1:$M$40</definedName>
    <definedName name="_xlnm.Print_Titles" localSheetId="7">'new Grad'!$1:$5</definedName>
    <definedName name="_xlnm.Print_Titles" localSheetId="6">'new Ugrad'!$1:$6</definedName>
    <definedName name="_xlnm.Print_Titles" localSheetId="4">'Seq'!$1:$6</definedName>
  </definedNames>
  <calcPr fullCalcOnLoad="1"/>
</workbook>
</file>

<file path=xl/sharedStrings.xml><?xml version="1.0" encoding="utf-8"?>
<sst xmlns="http://schemas.openxmlformats.org/spreadsheetml/2006/main" count="1187" uniqueCount="669">
  <si>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</si>
  <si>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</si>
  <si>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</si>
  <si>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</si>
  <si>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</si>
  <si>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</si>
  <si>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</si>
  <si>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</si>
  <si>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</si>
  <si>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</si>
  <si>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</si>
  <si>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</si>
  <si>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</si>
  <si>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</si>
  <si>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</si>
  <si>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Illinois State University</t>
  </si>
  <si>
    <t>University Total</t>
  </si>
  <si>
    <t>Graduate Total</t>
  </si>
  <si>
    <t>Undergraduate Total</t>
  </si>
  <si>
    <t>Enrollment Reports</t>
  </si>
  <si>
    <t>TABLE OF CONTENTS</t>
  </si>
  <si>
    <t>ALL STUDENTS</t>
  </si>
  <si>
    <t>Table 2</t>
  </si>
  <si>
    <t>By Racial/Ethnic Designation, Gender and Class Level</t>
  </si>
  <si>
    <t>Table 3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</si>
  <si>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</si>
  <si>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</si>
  <si>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</si>
  <si>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</si>
  <si>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</si>
  <si>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</si>
  <si>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</si>
  <si>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</si>
  <si>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</si>
  <si>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Graduates by Department and Major/Sequence</t>
  </si>
  <si>
    <t>Table 8</t>
  </si>
  <si>
    <t>By Class and Type of Admission</t>
  </si>
  <si>
    <t>Planning and Institutional Research</t>
  </si>
  <si>
    <t>All Students</t>
  </si>
  <si>
    <t>Unclass.</t>
  </si>
  <si>
    <t>Graduate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</si>
  <si>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</si>
  <si>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</si>
  <si>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</si>
  <si>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</si>
  <si>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</si>
  <si>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</si>
  <si>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</si>
  <si>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</si>
  <si>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</si>
  <si>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</si>
  <si>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</si>
  <si>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</si>
  <si>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On-Campus Census Day Headcount Enrollment by College, Department and Class Level</t>
  </si>
  <si>
    <t>Undergraduate</t>
  </si>
  <si>
    <t>Unclass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</si>
  <si>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</si>
  <si>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</si>
  <si>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</si>
  <si>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</si>
  <si>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 xml:space="preserve">Technology                    </t>
  </si>
  <si>
    <t>Arts and Sciences</t>
  </si>
  <si>
    <t>Biochemistry Molecular Biology</t>
  </si>
  <si>
    <t xml:space="preserve">Biological Sciences           </t>
  </si>
  <si>
    <t xml:space="preserve">Chemistry                     </t>
  </si>
  <si>
    <t xml:space="preserve">Communication                 </t>
  </si>
  <si>
    <t xml:space="preserve">Economics                     </t>
  </si>
  <si>
    <t xml:space="preserve">English                       </t>
  </si>
  <si>
    <t xml:space="preserve">Foreign Languages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</si>
  <si>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</si>
  <si>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</si>
  <si>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</si>
  <si>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</si>
  <si>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</si>
  <si>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</si>
  <si>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</si>
  <si>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Social Work         </t>
  </si>
  <si>
    <t xml:space="preserve">Sociology and Anthropology    </t>
  </si>
  <si>
    <t>Speech Pathology and Audiology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</si>
  <si>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</si>
  <si>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</si>
  <si>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</si>
  <si>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</si>
  <si>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</si>
  <si>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</si>
  <si>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>Educational Administ &amp; Found</t>
  </si>
  <si>
    <t xml:space="preserve">Special Education             </t>
  </si>
  <si>
    <t>Fine Arts</t>
  </si>
  <si>
    <t xml:space="preserve">Dean of Fine Arts             </t>
  </si>
  <si>
    <t xml:space="preserve">School of Art                 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</si>
  <si>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</si>
  <si>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</si>
  <si>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</si>
  <si>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</si>
  <si>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Instructional Development     </t>
  </si>
  <si>
    <t>Non-Degree Seeking (no CIP)</t>
  </si>
  <si>
    <t xml:space="preserve">Unclassified                      </t>
  </si>
  <si>
    <t xml:space="preserve">General Student                   </t>
  </si>
  <si>
    <t>Certif</t>
  </si>
  <si>
    <t>Applied Science &amp; Technology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</si>
  <si>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</si>
  <si>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</si>
  <si>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</si>
  <si>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</si>
  <si>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</si>
  <si>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</si>
  <si>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1-90</t>
  </si>
  <si>
    <t xml:space="preserve">Agriculture Education             </t>
  </si>
  <si>
    <t>137-0</t>
  </si>
  <si>
    <t xml:space="preserve">Agribusiness                      </t>
  </si>
  <si>
    <t>37-0</t>
  </si>
  <si>
    <t>37-1</t>
  </si>
  <si>
    <t>37-2</t>
  </si>
  <si>
    <t xml:space="preserve">Horticulture                      </t>
  </si>
  <si>
    <t>87-0</t>
  </si>
  <si>
    <t xml:space="preserve">Criminal Justice Sciences         </t>
  </si>
  <si>
    <t>24-0</t>
  </si>
  <si>
    <t xml:space="preserve">Family &amp; Consumer Sciences        </t>
  </si>
  <si>
    <t>24-3</t>
  </si>
  <si>
    <t>24-4</t>
  </si>
  <si>
    <t>24-8</t>
  </si>
  <si>
    <t xml:space="preserve">Apparel Merchandising &amp; Design    </t>
  </si>
  <si>
    <t>24-9</t>
  </si>
  <si>
    <t>Human Development/Family Resources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</si>
  <si>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</si>
  <si>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</si>
  <si>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</si>
  <si>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</si>
  <si>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</si>
  <si>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</si>
  <si>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</si>
  <si>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</si>
  <si>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</si>
  <si>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</si>
  <si>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</si>
  <si>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</si>
  <si>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</si>
  <si>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School of Information Technology</t>
  </si>
  <si>
    <t>105-0</t>
  </si>
  <si>
    <t xml:space="preserve">Telecommunications Management     </t>
  </si>
  <si>
    <t xml:space="preserve">Information Systems               </t>
  </si>
  <si>
    <t>129-1</t>
  </si>
  <si>
    <t xml:space="preserve">Systems Development/Analyst       </t>
  </si>
  <si>
    <t>129-3</t>
  </si>
  <si>
    <t>139-0</t>
  </si>
  <si>
    <t>139-1</t>
  </si>
  <si>
    <t xml:space="preserve">Systems Development               </t>
  </si>
  <si>
    <t>139-2</t>
  </si>
  <si>
    <t>29-0</t>
  </si>
  <si>
    <t xml:space="preserve">Computer Science                  </t>
  </si>
  <si>
    <t>29-6</t>
  </si>
  <si>
    <t>29-7</t>
  </si>
  <si>
    <t>29-8</t>
  </si>
  <si>
    <t>School of Kinesiology and Recreation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</si>
  <si>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</si>
  <si>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</si>
  <si>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</si>
  <si>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</si>
  <si>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</si>
  <si>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</si>
  <si>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74-4</t>
  </si>
  <si>
    <t>74-90</t>
  </si>
  <si>
    <t xml:space="preserve">Teacher Education K-12            </t>
  </si>
  <si>
    <t>75-0</t>
  </si>
  <si>
    <t xml:space="preserve">Kinesiology &amp; Recreation          </t>
  </si>
  <si>
    <t>75-10</t>
  </si>
  <si>
    <t>75-11</t>
  </si>
  <si>
    <t>75-5</t>
  </si>
  <si>
    <t>75-7</t>
  </si>
  <si>
    <t>75-9</t>
  </si>
  <si>
    <t>75-90</t>
  </si>
  <si>
    <t>85-4</t>
  </si>
  <si>
    <t>85-5</t>
  </si>
  <si>
    <t xml:space="preserve">Program Management                </t>
  </si>
  <si>
    <t>85-6</t>
  </si>
  <si>
    <t xml:space="preserve">Commercial Recreation             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</si>
  <si>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</si>
  <si>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</si>
  <si>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</si>
  <si>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</si>
  <si>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</si>
  <si>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</si>
  <si>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 xml:space="preserve">Training and Development          </t>
  </si>
  <si>
    <t>25-1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</si>
  <si>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</si>
  <si>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</si>
  <si>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</si>
  <si>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</si>
  <si>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</si>
  <si>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 xml:space="preserve">Graphic Communication             </t>
  </si>
  <si>
    <t>25-5</t>
  </si>
  <si>
    <t xml:space="preserve">Integrated Manufacturing Systems  </t>
  </si>
  <si>
    <t>25-90</t>
  </si>
  <si>
    <t>130-0</t>
  </si>
  <si>
    <t xml:space="preserve">Biochemistry/Molecular Biology    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</si>
  <si>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</si>
  <si>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</si>
  <si>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</si>
  <si>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</si>
  <si>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</si>
  <si>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</si>
  <si>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</si>
  <si>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 xml:space="preserve">Teacher Education                 </t>
  </si>
  <si>
    <t>73-0</t>
  </si>
  <si>
    <t xml:space="preserve">Chemistry                         </t>
  </si>
  <si>
    <t>73-90</t>
  </si>
  <si>
    <t>151-0</t>
  </si>
  <si>
    <t xml:space="preserve">Journalism                        </t>
  </si>
  <si>
    <t>151-1</t>
  </si>
  <si>
    <t>151-2</t>
  </si>
  <si>
    <t>39-0</t>
  </si>
  <si>
    <t xml:space="preserve">Mass Communication                </t>
  </si>
  <si>
    <t>39-5</t>
  </si>
  <si>
    <t xml:space="preserve">Television                        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</si>
  <si>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</si>
  <si>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</si>
  <si>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</si>
  <si>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</si>
  <si>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</si>
  <si>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</si>
  <si>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</si>
  <si>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142-0</t>
  </si>
  <si>
    <t xml:space="preserve">Applied Economics                 </t>
  </si>
  <si>
    <t>142-2</t>
  </si>
  <si>
    <t xml:space="preserve">Applied Community &amp; Economic Dev  </t>
  </si>
  <si>
    <t>42-0</t>
  </si>
  <si>
    <t xml:space="preserve">Economics                         </t>
  </si>
  <si>
    <t>109-0</t>
  </si>
  <si>
    <t xml:space="preserve">English Studies                   </t>
  </si>
  <si>
    <t>21-0</t>
  </si>
  <si>
    <t xml:space="preserve">Writing                           </t>
  </si>
  <si>
    <t>21-1</t>
  </si>
  <si>
    <t xml:space="preserve">The Teaching of Writing           </t>
  </si>
  <si>
    <t>21-2</t>
  </si>
  <si>
    <t xml:space="preserve">Professional Writing              </t>
  </si>
  <si>
    <t>221-30</t>
  </si>
  <si>
    <t>9-0</t>
  </si>
  <si>
    <t xml:space="preserve">English                           </t>
  </si>
  <si>
    <t>9-1</t>
  </si>
  <si>
    <t>Publishing Nonprofit Literary Arts</t>
  </si>
  <si>
    <t>9-90</t>
  </si>
  <si>
    <t>12-0</t>
  </si>
  <si>
    <t xml:space="preserve">French                            </t>
  </si>
  <si>
    <t>12-90</t>
  </si>
  <si>
    <t>13-0</t>
  </si>
  <si>
    <t xml:space="preserve">German                            </t>
  </si>
  <si>
    <t>13-90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</si>
  <si>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</si>
  <si>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</si>
  <si>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</si>
  <si>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</si>
  <si>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</si>
  <si>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</si>
  <si>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</si>
  <si>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</si>
  <si>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</si>
  <si>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18-90</t>
  </si>
  <si>
    <t>61-0</t>
  </si>
  <si>
    <t xml:space="preserve">Hydrogeology                      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</si>
  <si>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</si>
  <si>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</si>
  <si>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</si>
  <si>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</si>
  <si>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</si>
  <si>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</si>
  <si>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</si>
  <si>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</si>
  <si>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</si>
  <si>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</si>
  <si>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</si>
  <si>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Actuarial Science                 </t>
  </si>
  <si>
    <t>27-90</t>
  </si>
  <si>
    <t>27-92</t>
  </si>
  <si>
    <t>Elementary &amp; Middle School Math Ed</t>
  </si>
  <si>
    <t>6-0</t>
  </si>
  <si>
    <t xml:space="preserve">Philosophy                        </t>
  </si>
  <si>
    <t>72-0</t>
  </si>
  <si>
    <t xml:space="preserve">Physics                           </t>
  </si>
  <si>
    <t>72-1</t>
  </si>
  <si>
    <t xml:space="preserve">Computer Physics                  </t>
  </si>
  <si>
    <t>72-2</t>
  </si>
  <si>
    <t xml:space="preserve">Engineering Physics               </t>
  </si>
  <si>
    <t>72-90</t>
  </si>
  <si>
    <t>44-0</t>
  </si>
  <si>
    <t xml:space="preserve">Political Science                 </t>
  </si>
  <si>
    <t>44-1</t>
  </si>
  <si>
    <t xml:space="preserve">Public Service                    </t>
  </si>
  <si>
    <t>44-2</t>
  </si>
  <si>
    <t>44-3</t>
  </si>
  <si>
    <t>44-4</t>
  </si>
  <si>
    <t xml:space="preserve">Global Studies                    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</si>
  <si>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</si>
  <si>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</si>
  <si>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</si>
  <si>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</si>
  <si>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</si>
  <si>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</si>
  <si>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</si>
  <si>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>8-4</t>
  </si>
  <si>
    <t>8-7</t>
  </si>
  <si>
    <t xml:space="preserve">Developmental Psychology          </t>
  </si>
  <si>
    <t>93-0</t>
  </si>
  <si>
    <t xml:space="preserve">School Psychology                 </t>
  </si>
  <si>
    <t>153-0</t>
  </si>
  <si>
    <t xml:space="preserve">Bachelor of Social Work           </t>
  </si>
  <si>
    <t>53-0</t>
  </si>
  <si>
    <t xml:space="preserve">Social Work                   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</si>
  <si>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</si>
  <si>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</si>
  <si>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</si>
  <si>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</si>
  <si>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</si>
  <si>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</si>
  <si>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</si>
  <si>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>62-0</t>
  </si>
  <si>
    <t xml:space="preserve">Speech Path &amp; Audiology           </t>
  </si>
  <si>
    <t>62-1</t>
  </si>
  <si>
    <t>62-2</t>
  </si>
  <si>
    <t xml:space="preserve">Speech Pathology                  </t>
  </si>
  <si>
    <t>382-0</t>
  </si>
  <si>
    <t>382-2</t>
  </si>
  <si>
    <t>82-0</t>
  </si>
  <si>
    <t xml:space="preserve">Accountancy                       </t>
  </si>
  <si>
    <t>82-1</t>
  </si>
  <si>
    <t xml:space="preserve">Business Information Systems      </t>
  </si>
  <si>
    <t>82-2</t>
  </si>
  <si>
    <t xml:space="preserve">Financial Accounting              </t>
  </si>
  <si>
    <t>82-4</t>
  </si>
  <si>
    <t>88-0</t>
  </si>
  <si>
    <t xml:space="preserve">Master of Business Adminstration  </t>
  </si>
  <si>
    <t xml:space="preserve">Finance, Insurance and Law    </t>
  </si>
  <si>
    <t>103-0</t>
  </si>
  <si>
    <t xml:space="preserve">Insurance                         </t>
  </si>
  <si>
    <t>103-1</t>
  </si>
  <si>
    <t>103-2</t>
  </si>
  <si>
    <t xml:space="preserve">General Insurance                 </t>
  </si>
  <si>
    <t>76-1</t>
  </si>
  <si>
    <t xml:space="preserve">General Finance                   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</si>
  <si>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</si>
  <si>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</si>
  <si>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</si>
  <si>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</si>
  <si>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</si>
  <si>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>84-3</t>
  </si>
  <si>
    <t xml:space="preserve">Organizational Leadership         </t>
  </si>
  <si>
    <t>84-4</t>
  </si>
  <si>
    <t>84-5</t>
  </si>
  <si>
    <t xml:space="preserve">Entrepreneurship &amp; Small Bus Mgt  </t>
  </si>
  <si>
    <t>5-0</t>
  </si>
  <si>
    <t xml:space="preserve">Business Teacher Education        </t>
  </si>
  <si>
    <t>83-0</t>
  </si>
  <si>
    <t xml:space="preserve">Marketing                         </t>
  </si>
  <si>
    <t>117-1</t>
  </si>
  <si>
    <t>117-2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</si>
  <si>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</si>
  <si>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</si>
  <si>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</si>
  <si>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</si>
  <si>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</si>
  <si>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</si>
  <si>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</si>
  <si>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</si>
  <si>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</si>
  <si>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</si>
  <si>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</si>
  <si>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</si>
  <si>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Educational Administration &amp; Foundations</t>
  </si>
  <si>
    <t>295-40</t>
  </si>
  <si>
    <t>296-40</t>
  </si>
  <si>
    <t>95-0</t>
  </si>
  <si>
    <t xml:space="preserve">Educational Administration        </t>
  </si>
  <si>
    <t>95-11</t>
  </si>
  <si>
    <t>40-0</t>
  </si>
  <si>
    <t xml:space="preserve">Special Education                 </t>
  </si>
  <si>
    <t>40-10</t>
  </si>
  <si>
    <t>40-8</t>
  </si>
  <si>
    <t xml:space="preserve">Specialist In Learning &amp; Behavior </t>
  </si>
  <si>
    <t>40-9</t>
  </si>
  <si>
    <t xml:space="preserve">Specialist Deaf &amp; Hard of Hearing </t>
  </si>
  <si>
    <t>122-0</t>
  </si>
  <si>
    <t xml:space="preserve">Arts Technology                   </t>
  </si>
  <si>
    <t>2-0</t>
  </si>
  <si>
    <t xml:space="preserve">Art                               </t>
  </si>
  <si>
    <t>2-1</t>
  </si>
  <si>
    <t xml:space="preserve">Studio Arts                       </t>
  </si>
  <si>
    <t>2-2</t>
  </si>
  <si>
    <t xml:space="preserve">General Art                       </t>
  </si>
  <si>
    <t>2-3</t>
  </si>
  <si>
    <t xml:space="preserve">Art History                       </t>
  </si>
  <si>
    <t>2-4</t>
  </si>
  <si>
    <t>2-90</t>
  </si>
  <si>
    <t>2-91</t>
  </si>
  <si>
    <t xml:space="preserve">Art Education                     </t>
  </si>
  <si>
    <t>22-0</t>
  </si>
  <si>
    <t xml:space="preserve">Master of Fine Arts               </t>
  </si>
  <si>
    <t>60-0</t>
  </si>
  <si>
    <t xml:space="preserve">Bachelor of Fine Arts-Art         </t>
  </si>
  <si>
    <t>128-0</t>
  </si>
  <si>
    <t xml:space="preserve">Master of Music Education         </t>
  </si>
  <si>
    <t>28-0</t>
  </si>
  <si>
    <t xml:space="preserve">Music                             </t>
  </si>
  <si>
    <t>28-3</t>
  </si>
  <si>
    <t xml:space="preserve">Performance                       </t>
  </si>
  <si>
    <t>28-4</t>
  </si>
  <si>
    <t>28-5</t>
  </si>
  <si>
    <t xml:space="preserve">Music Therapy                     </t>
  </si>
  <si>
    <t>57-1</t>
  </si>
  <si>
    <t xml:space="preserve">Choral-General-Vocal              </t>
  </si>
  <si>
    <t>57-2</t>
  </si>
  <si>
    <t>57-3</t>
  </si>
  <si>
    <t>57-4</t>
  </si>
  <si>
    <t>58-1</t>
  </si>
  <si>
    <t>58-2</t>
  </si>
  <si>
    <t>58-4</t>
  </si>
  <si>
    <t>58-5</t>
  </si>
  <si>
    <t>58-6</t>
  </si>
  <si>
    <t>58-7</t>
  </si>
  <si>
    <t>59-0</t>
  </si>
  <si>
    <t>59-1</t>
  </si>
  <si>
    <t>59-2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</si>
  <si>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</si>
  <si>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</si>
  <si>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</si>
  <si>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</si>
  <si>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</si>
  <si>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>70-3</t>
  </si>
  <si>
    <t xml:space="preserve">Acting                            </t>
  </si>
  <si>
    <t>70-90</t>
  </si>
  <si>
    <t>111-1</t>
  </si>
  <si>
    <t xml:space="preserve">Pre-Nursing                       </t>
  </si>
  <si>
    <t>111-2</t>
  </si>
  <si>
    <t>111-3</t>
  </si>
  <si>
    <t>111-4</t>
  </si>
  <si>
    <t>112-1</t>
  </si>
  <si>
    <t xml:space="preserve">Family Nurse Practitioner         </t>
  </si>
  <si>
    <t>112-2</t>
  </si>
  <si>
    <t>120-0</t>
  </si>
  <si>
    <t xml:space="preserve">University Studies                </t>
  </si>
  <si>
    <t>66-2</t>
  </si>
  <si>
    <t>66-3</t>
  </si>
  <si>
    <t>235-20</t>
  </si>
  <si>
    <t>243-20</t>
  </si>
  <si>
    <t>65-0</t>
  </si>
  <si>
    <t>89-0</t>
  </si>
  <si>
    <t xml:space="preserve">Student-At-Large                  </t>
  </si>
  <si>
    <t>99-0</t>
  </si>
  <si>
    <t>99-1</t>
  </si>
  <si>
    <t xml:space="preserve"> Illinois State University</t>
  </si>
  <si>
    <t xml:space="preserve">New </t>
  </si>
  <si>
    <t>New Transfers</t>
  </si>
  <si>
    <t>Second</t>
  </si>
  <si>
    <t>Beginning</t>
  </si>
  <si>
    <t>Bachelor</t>
  </si>
  <si>
    <t>New</t>
  </si>
  <si>
    <t>Arts &amp; Sciences</t>
  </si>
  <si>
    <t>Management and Quantitative Methods</t>
  </si>
  <si>
    <t>Sch Information Technology</t>
  </si>
  <si>
    <t>Sch Kinesiology and Recreation</t>
  </si>
  <si>
    <t>Speech Pathology &amp; Audiology</t>
  </si>
  <si>
    <t xml:space="preserve">Dean of Graduate School       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</si>
  <si>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</si>
  <si>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</si>
  <si>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</si>
  <si>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</si>
  <si>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</si>
  <si>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</si>
  <si>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</si>
  <si>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</si>
  <si>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Sixth Year</t>
  </si>
  <si>
    <t>…………………………………………</t>
  </si>
  <si>
    <t>By Class, Gender, Full/Part time and Credit Hours</t>
  </si>
  <si>
    <t>Undergrad Total</t>
  </si>
  <si>
    <t>Class Level</t>
  </si>
  <si>
    <t>75-8</t>
  </si>
  <si>
    <t>News Editorial</t>
  </si>
  <si>
    <t>Mass Communication</t>
  </si>
  <si>
    <t>39-3</t>
  </si>
  <si>
    <t>39-4</t>
  </si>
  <si>
    <t xml:space="preserve">Radio                             </t>
  </si>
  <si>
    <t>Exercise Physiology</t>
  </si>
  <si>
    <t>Sport Management</t>
  </si>
  <si>
    <t>Univ</t>
  </si>
  <si>
    <t xml:space="preserve">Total </t>
  </si>
  <si>
    <t>Doct</t>
  </si>
  <si>
    <t>Mennonite College of Nursing</t>
  </si>
  <si>
    <t>Other - Instructional Development</t>
  </si>
  <si>
    <t>151-3</t>
  </si>
  <si>
    <t xml:space="preserve">General Student(s)                </t>
  </si>
  <si>
    <t>Census Day (January 30, 2006)</t>
  </si>
  <si>
    <t>Spring 2006</t>
  </si>
  <si>
    <t>2006 Spring  Semester</t>
  </si>
  <si>
    <t>MajSeq#</t>
  </si>
  <si>
    <t>137-1</t>
  </si>
  <si>
    <t xml:space="preserve">Agribusiness - Agriscience        </t>
  </si>
  <si>
    <t xml:space="preserve">Agribusiness - Horticulture       </t>
  </si>
  <si>
    <t>24-10</t>
  </si>
  <si>
    <t>FCS - Dietetic Internship</t>
  </si>
  <si>
    <t>FCS - Food, Nutrition &amp; Dietetics</t>
  </si>
  <si>
    <t>FCS - Interior &amp; Environmental Design</t>
  </si>
  <si>
    <t>FCS - Apparel Merchandising &amp; Design</t>
  </si>
  <si>
    <t>35-0</t>
  </si>
  <si>
    <t xml:space="preserve">Health Education                  </t>
  </si>
  <si>
    <t>ITK- Systems Development/Analyst</t>
  </si>
  <si>
    <t>ITK - Web Application Development</t>
  </si>
  <si>
    <t>ITK - Systems Development</t>
  </si>
  <si>
    <t>ITK - Telecommunications</t>
  </si>
  <si>
    <t xml:space="preserve">Applied Computer Science                  </t>
  </si>
  <si>
    <t>ACS - Computer Information Systems</t>
  </si>
  <si>
    <t>ACS -  Computer Science</t>
  </si>
  <si>
    <t>ACS - Information Systems</t>
  </si>
  <si>
    <t>Exercise Science &amp; Fitness</t>
  </si>
  <si>
    <t>Teacher Education K-12</t>
  </si>
  <si>
    <t>KNR - Recreation Administration</t>
  </si>
  <si>
    <t>KNR - Sport Management</t>
  </si>
  <si>
    <t>KNR -  Biomechanics</t>
  </si>
  <si>
    <t>KNR - Athletic Training</t>
  </si>
  <si>
    <t>KNR - Exercise Physiology</t>
  </si>
  <si>
    <t>Psychology of Sport &amp; Physical Activity</t>
  </si>
  <si>
    <t xml:space="preserve">Physical Education Teacher Education        </t>
  </si>
  <si>
    <t>Therapeutic Recreation</t>
  </si>
  <si>
    <t>Program Management</t>
  </si>
  <si>
    <t>85-7</t>
  </si>
  <si>
    <t xml:space="preserve">Recreation Management             </t>
  </si>
  <si>
    <t>TEC - Training and Development</t>
  </si>
  <si>
    <t xml:space="preserve">General Industrial Technology     </t>
  </si>
  <si>
    <t>Construction Management</t>
  </si>
  <si>
    <t>Industrial Computer Systems</t>
  </si>
  <si>
    <t>Graphic Communication</t>
  </si>
  <si>
    <t>Integrated Manufacturing Systems</t>
  </si>
  <si>
    <t>Art and Sciences</t>
  </si>
  <si>
    <t>3-8</t>
  </si>
  <si>
    <t>3-9</t>
  </si>
  <si>
    <t>Biological Sciences - Behavior, Ec</t>
  </si>
  <si>
    <t xml:space="preserve">Chemistry Teacher Education       </t>
  </si>
  <si>
    <t xml:space="preserve">English Teacher Education         </t>
  </si>
  <si>
    <t xml:space="preserve">French Teacher Education          </t>
  </si>
  <si>
    <t xml:space="preserve">German Teacher Education          </t>
  </si>
  <si>
    <t xml:space="preserve">Spanish Teacher Education         </t>
  </si>
  <si>
    <t>17-90</t>
  </si>
  <si>
    <t xml:space="preserve">Earth &amp; Space Science Education   </t>
  </si>
  <si>
    <t xml:space="preserve">Geography Teacher Education       </t>
  </si>
  <si>
    <t>32-1</t>
  </si>
  <si>
    <t xml:space="preserve">Social Sciences                   </t>
  </si>
  <si>
    <t xml:space="preserve">Social Sciences Teacher Education </t>
  </si>
  <si>
    <t xml:space="preserve">History Teacher Education         </t>
  </si>
  <si>
    <t xml:space="preserve">Mathematics - Actuarial Science   </t>
  </si>
  <si>
    <t>27-2</t>
  </si>
  <si>
    <t xml:space="preserve">Mathematics - Statistics          </t>
  </si>
  <si>
    <t xml:space="preserve">Mathematics Teacher Education     </t>
  </si>
  <si>
    <t xml:space="preserve">Physics - Computer Physics        </t>
  </si>
  <si>
    <t xml:space="preserve">Physics - Engineering Physics     </t>
  </si>
  <si>
    <t xml:space="preserve">Physics Teacher Education         </t>
  </si>
  <si>
    <t>Political Science - Public Service</t>
  </si>
  <si>
    <t>Applied Community Development</t>
  </si>
  <si>
    <t>Global Politics &amp; Culture</t>
  </si>
  <si>
    <t>Global Studies</t>
  </si>
  <si>
    <t>44-6</t>
  </si>
  <si>
    <t>Leadership and Social Justice</t>
  </si>
  <si>
    <t>Industrial/Organizational Social</t>
  </si>
  <si>
    <t xml:space="preserve">Quantitative Psychology           </t>
  </si>
  <si>
    <t xml:space="preserve">School of Communication       </t>
  </si>
  <si>
    <t xml:space="preserve">Journalism - Broadcast Journalism </t>
  </si>
  <si>
    <t xml:space="preserve">Journalism - News Editorial       </t>
  </si>
  <si>
    <t xml:space="preserve">Journalism - Visual Communication </t>
  </si>
  <si>
    <t>Mass Communication - Interactive Media</t>
  </si>
  <si>
    <t xml:space="preserve">Mass Communication - Radio        </t>
  </si>
  <si>
    <t xml:space="preserve">Mass Communication - Television   </t>
  </si>
  <si>
    <t>Applied Community &amp; Economic Devel</t>
  </si>
  <si>
    <t xml:space="preserve">Speech Pathology &amp; Audiology      </t>
  </si>
  <si>
    <t>Audiology</t>
  </si>
  <si>
    <t xml:space="preserve">Speech Pathology </t>
  </si>
  <si>
    <t>182-0</t>
  </si>
  <si>
    <t xml:space="preserve">Accountancy (BS/MPA)              </t>
  </si>
  <si>
    <t>382-1</t>
  </si>
  <si>
    <t>Accountancy &amp; Information Systems</t>
  </si>
  <si>
    <t>Professional Accountancy</t>
  </si>
  <si>
    <t xml:space="preserve">Accounting - Business Information </t>
  </si>
  <si>
    <t xml:space="preserve">Accounting - Financial Accounting </t>
  </si>
  <si>
    <t>ACC - Accounting Information Systems</t>
  </si>
  <si>
    <t>82-5</t>
  </si>
  <si>
    <t xml:space="preserve">Accounting - Career Specialty     </t>
  </si>
  <si>
    <t xml:space="preserve">Master of Business Administration </t>
  </si>
  <si>
    <t>Business Information Systems</t>
  </si>
  <si>
    <t xml:space="preserve">Finance - General Finance         </t>
  </si>
  <si>
    <t>MQM - Organizational Leadership</t>
  </si>
  <si>
    <t>MQM - Human Resource Management</t>
  </si>
  <si>
    <t>Entrepreneurship &amp; Small Bus Mgmt</t>
  </si>
  <si>
    <t>Business &amp; Industry</t>
  </si>
  <si>
    <t>Education/Technology Specialist</t>
  </si>
  <si>
    <t>207-0</t>
  </si>
  <si>
    <t xml:space="preserve">Alternative Secondary Certificate </t>
  </si>
  <si>
    <t>207-24</t>
  </si>
  <si>
    <t>207-30</t>
  </si>
  <si>
    <t>Bilingual/Bicultural Education</t>
  </si>
  <si>
    <t>Principalship Certification</t>
  </si>
  <si>
    <t>246-40</t>
  </si>
  <si>
    <t>SED - Specialist Low Vision &amp; Blindness</t>
  </si>
  <si>
    <t>SED -  Specialist In Learning Behavior</t>
  </si>
  <si>
    <t>SED - Specialist Deaf &amp; Hard of Hearing</t>
  </si>
  <si>
    <t xml:space="preserve">Art Graphic Design                </t>
  </si>
  <si>
    <t xml:space="preserve">Art Teacher Education             </t>
  </si>
  <si>
    <t xml:space="preserve">Music Performance                 </t>
  </si>
  <si>
    <t xml:space="preserve">Music Composition                 </t>
  </si>
  <si>
    <t>28-6</t>
  </si>
  <si>
    <t xml:space="preserve">Music Conducting                  </t>
  </si>
  <si>
    <t>BME - Choral-General-Vocal</t>
  </si>
  <si>
    <t>BME - Choral-General-Keyboard</t>
  </si>
  <si>
    <t>BME - Instrumental Band</t>
  </si>
  <si>
    <t>BME - Instrumental-Orchestra</t>
  </si>
  <si>
    <t>BM - Band &amp; Orchestra Instr Performance</t>
  </si>
  <si>
    <t>BM - Keyboard Performance</t>
  </si>
  <si>
    <t xml:space="preserve">BM - Composition   </t>
  </si>
  <si>
    <t>BM - Voice Performance</t>
  </si>
  <si>
    <t xml:space="preserve">BM - Music Therapy </t>
  </si>
  <si>
    <t>BM - Classical Guitar Performance</t>
  </si>
  <si>
    <t xml:space="preserve">Music-Liberal Arts BA/BS          </t>
  </si>
  <si>
    <t>Music-Liberal Arts  - Musical Theater</t>
  </si>
  <si>
    <t>Music-Liberal Arts - Music Business</t>
  </si>
  <si>
    <t xml:space="preserve">Theatre - Design/Production       </t>
  </si>
  <si>
    <t xml:space="preserve">Theatre - Performance             </t>
  </si>
  <si>
    <t>70-4</t>
  </si>
  <si>
    <t xml:space="preserve">Theatre - Theatre Studies         </t>
  </si>
  <si>
    <t xml:space="preserve">Theatre Teacher Education         </t>
  </si>
  <si>
    <t xml:space="preserve">Nursing (BSN) - Prelicensure      </t>
  </si>
  <si>
    <t xml:space="preserve">Nursing (BSN) - Registered Nurse  </t>
  </si>
  <si>
    <t>Nursing (BSN) - Prelicensure Early</t>
  </si>
  <si>
    <t>NUR-MSN-Nursing Systems Admin</t>
  </si>
  <si>
    <t>213-40</t>
  </si>
  <si>
    <t>Interdiscipl Studies - Individualized</t>
  </si>
  <si>
    <t>Interdiscipl Studies - Multidisciplinary</t>
  </si>
  <si>
    <t>Commercial Recreation</t>
  </si>
  <si>
    <t>Athletic Training</t>
  </si>
  <si>
    <t>Behavior, Ecology, Evolution &amp; Systematics</t>
  </si>
  <si>
    <t xml:space="preserve">Statistics          </t>
  </si>
  <si>
    <t>Accounting Information Systems</t>
  </si>
  <si>
    <t xml:space="preserve">Career Specialty     </t>
  </si>
  <si>
    <t xml:space="preserve">Performance             </t>
  </si>
  <si>
    <t>Nursing Systems Admin</t>
  </si>
  <si>
    <t>Univ.</t>
  </si>
  <si>
    <t>Management &amp; Quantitative Meth</t>
  </si>
  <si>
    <t>Educational Admin &amp; Foundations</t>
  </si>
  <si>
    <t>Agribusiness - Food Industry Mgmt</t>
  </si>
  <si>
    <t>Organismal Biology &amp; Public Outreach</t>
  </si>
  <si>
    <t>Biological Sciences Teacher Education</t>
  </si>
  <si>
    <t>Applied Community &amp; Economic Dev.</t>
  </si>
  <si>
    <t>Teaching of Writing in High/Middle Sch.</t>
  </si>
  <si>
    <t>Comm. Studies Teacher Education</t>
  </si>
  <si>
    <t>Applied Community &amp; Econ. Devel.</t>
  </si>
  <si>
    <t>NUR-MSN - Family Nurse Practitioner</t>
  </si>
  <si>
    <t>Spring Semester 2006</t>
  </si>
  <si>
    <t>On-Campus</t>
  </si>
  <si>
    <t>All On-Campus Students by Class, Gender, Full/Part Time and Credit Hours</t>
  </si>
  <si>
    <t>On-Campus Students by Racial/Ethnic Designation and Gender</t>
  </si>
  <si>
    <t>Spring 2006 On-Campus Enrollment by Department, Major/Sequence and Class Level</t>
  </si>
  <si>
    <t>New On-Campus Students by Racial/Ethnic Designation and Gender</t>
  </si>
  <si>
    <t>Spring 2006 On-Campus New Undergraduate Students by Department and Major/Sequence</t>
  </si>
  <si>
    <t>Spring 2006 O-Campus New Graduate Students by Major/Sequence</t>
  </si>
  <si>
    <t>Spring 2006 (On-Campus)</t>
  </si>
  <si>
    <t>Credit</t>
  </si>
  <si>
    <t>* Full-time is based on 12 credit hours for undergraduates; 9 credit hours for graduate students</t>
  </si>
  <si>
    <t xml:space="preserve">Technology/Project Mgmt GC*          </t>
  </si>
  <si>
    <t>Sed/Learning Behavior Spc GC*</t>
  </si>
  <si>
    <t>Director of Special Education - P-MS GC*</t>
  </si>
  <si>
    <t>Fam. &amp; Con.Sci./Teacher Ed Alt Sec Cert</t>
  </si>
  <si>
    <t>Ed Admin/General Admin P-MS GC*</t>
  </si>
  <si>
    <t>Ed Admin/Superindt Endor P-MS GC*</t>
  </si>
  <si>
    <t>Family Nurse Practitioner P-M GC*</t>
  </si>
  <si>
    <t>Technology/Project Management - GC*</t>
  </si>
  <si>
    <t>Learning Behavior Intervention Spec. GC*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</si>
</sst>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.0\ "/>
    <numFmt numFmtId="212" formatCode="#,##0;;\-\-\ \ \ "/>
    <numFmt numFmtId="213" formatCode="#,##0;;\ \-\-"/>
    <numFmt numFmtId="214" formatCode="#,###;\(#,##0\);\ \-\-"/>
  </numFmts>
  <fonts count="3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10"/>
      <name val="Times"/>
      <family val="1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9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u val="single"/>
      <sz val="8"/>
      <name val="Times"/>
      <family val="1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9"/>
      <name val="Times New Roman"/>
      <family val="1"/>
    </font>
    <font>
      <i/>
      <sz val="9"/>
      <name val="Times New Roman"/>
      <family val="0"/>
    </font>
    <font>
      <sz val="9"/>
      <name val="Helv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9" fontId="5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37" fontId="15" fillId="0" borderId="0" xfId="21" applyFont="1" applyAlignment="1">
      <alignment horizontal="centerContinuous"/>
      <protection/>
    </xf>
    <xf numFmtId="1" fontId="15" fillId="0" borderId="0" xfId="21" applyNumberFormat="1" applyFont="1" applyAlignment="1">
      <alignment horizontal="centerContinuous"/>
      <protection/>
    </xf>
    <xf numFmtId="37" fontId="15" fillId="0" borderId="0" xfId="21" applyFont="1">
      <alignment/>
      <protection/>
    </xf>
    <xf numFmtId="0" fontId="4" fillId="0" borderId="0" xfId="22">
      <alignment vertical="center"/>
      <protection/>
    </xf>
    <xf numFmtId="3" fontId="15" fillId="0" borderId="0" xfId="21" applyNumberFormat="1" applyFont="1" applyAlignment="1">
      <alignment horizontal="left"/>
      <protection/>
    </xf>
    <xf numFmtId="3" fontId="15" fillId="0" borderId="0" xfId="21" applyNumberFormat="1" applyFont="1">
      <alignment/>
      <protection/>
    </xf>
    <xf numFmtId="37" fontId="15" fillId="0" borderId="0" xfId="21" applyFont="1" applyAlignment="1">
      <alignment horizontal="left"/>
      <protection/>
    </xf>
    <xf numFmtId="3" fontId="15" fillId="0" borderId="0" xfId="21" applyNumberFormat="1" applyFont="1" applyProtection="1">
      <alignment/>
      <protection/>
    </xf>
    <xf numFmtId="37" fontId="15" fillId="0" borderId="0" xfId="21" applyFont="1" applyAlignment="1" quotePrefix="1">
      <alignment horizontal="centerContinuous"/>
      <protection/>
    </xf>
    <xf numFmtId="189" fontId="15" fillId="0" borderId="0" xfId="21" applyNumberFormat="1" applyFont="1" applyAlignment="1">
      <alignment horizontal="centerContinuous"/>
      <protection/>
    </xf>
    <xf numFmtId="1" fontId="15" fillId="0" borderId="0" xfId="21" applyNumberFormat="1" applyFont="1" applyAlignment="1" applyProtection="1">
      <alignment horizontal="centerContinuous"/>
      <protection/>
    </xf>
    <xf numFmtId="1" fontId="15" fillId="0" borderId="0" xfId="21" applyNumberFormat="1" applyFont="1">
      <alignment/>
      <protection/>
    </xf>
    <xf numFmtId="173" fontId="20" fillId="0" borderId="0" xfId="25" applyNumberFormat="1" applyFont="1">
      <alignment/>
      <protection/>
    </xf>
    <xf numFmtId="0" fontId="20" fillId="0" borderId="0" xfId="25" applyFont="1">
      <alignment/>
      <protection/>
    </xf>
    <xf numFmtId="0" fontId="20" fillId="0" borderId="0" xfId="25" applyFont="1" applyAlignment="1">
      <alignment horizontal="centerContinuous"/>
      <protection/>
    </xf>
    <xf numFmtId="0" fontId="19" fillId="0" borderId="0" xfId="25" applyFont="1">
      <alignment/>
      <protection/>
    </xf>
    <xf numFmtId="0" fontId="20" fillId="0" borderId="1" xfId="25" applyFont="1" applyBorder="1">
      <alignment/>
      <protection/>
    </xf>
    <xf numFmtId="0" fontId="19" fillId="0" borderId="0" xfId="25" applyFont="1" applyAlignment="1">
      <alignment horizontal="center"/>
      <protection/>
    </xf>
    <xf numFmtId="0" fontId="19" fillId="0" borderId="1" xfId="25" applyFont="1" applyBorder="1" applyAlignment="1">
      <alignment horizontal="centerContinuous"/>
      <protection/>
    </xf>
    <xf numFmtId="0" fontId="19" fillId="0" borderId="0" xfId="25" applyFont="1" applyAlignment="1">
      <alignment horizontal="right"/>
      <protection/>
    </xf>
    <xf numFmtId="0" fontId="21" fillId="0" borderId="0" xfId="25" applyFont="1" applyAlignment="1">
      <alignment horizontal="center"/>
      <protection/>
    </xf>
    <xf numFmtId="0" fontId="21" fillId="0" borderId="0" xfId="25" applyFont="1" applyAlignment="1">
      <alignment horizontal="right"/>
      <protection/>
    </xf>
    <xf numFmtId="173" fontId="20" fillId="0" borderId="0" xfId="25" applyNumberFormat="1" applyFont="1" applyAlignment="1">
      <alignment horizontal="right"/>
      <protection/>
    </xf>
    <xf numFmtId="0" fontId="20" fillId="0" borderId="0" xfId="25" applyFont="1" applyAlignment="1">
      <alignment horizontal="center"/>
      <protection/>
    </xf>
    <xf numFmtId="0" fontId="22" fillId="0" borderId="0" xfId="25" applyFont="1" applyAlignment="1">
      <alignment horizontal="right"/>
      <protection/>
    </xf>
    <xf numFmtId="173" fontId="20" fillId="0" borderId="0" xfId="25" applyNumberFormat="1" applyFont="1" applyBorder="1" applyAlignment="1">
      <alignment horizontal="right"/>
      <protection/>
    </xf>
    <xf numFmtId="171" fontId="15" fillId="0" borderId="0" xfId="23" applyNumberFormat="1" applyFont="1" applyAlignment="1">
      <alignment horizontal="centerContinuous"/>
      <protection/>
    </xf>
    <xf numFmtId="171" fontId="15" fillId="0" borderId="0" xfId="23" applyNumberFormat="1" applyFont="1">
      <alignment/>
      <protection/>
    </xf>
    <xf numFmtId="171" fontId="15" fillId="0" borderId="0" xfId="23" applyNumberFormat="1" applyFont="1" applyAlignment="1">
      <alignment horizontal="center"/>
      <protection/>
    </xf>
    <xf numFmtId="171" fontId="15" fillId="0" borderId="0" xfId="23" applyNumberFormat="1" applyFont="1" applyAlignment="1" applyProtection="1">
      <alignment horizontal="center"/>
      <protection/>
    </xf>
    <xf numFmtId="171" fontId="23" fillId="0" borderId="0" xfId="23" applyNumberFormat="1" applyFont="1">
      <alignment/>
      <protection/>
    </xf>
    <xf numFmtId="171" fontId="16" fillId="0" borderId="0" xfId="23" applyNumberFormat="1" applyFont="1" applyAlignment="1">
      <alignment horizontal="center"/>
      <protection/>
    </xf>
    <xf numFmtId="171" fontId="16" fillId="0" borderId="0" xfId="23" applyNumberFormat="1" applyFont="1" applyAlignment="1" applyProtection="1">
      <alignment horizontal="center"/>
      <protection/>
    </xf>
    <xf numFmtId="171" fontId="15" fillId="0" borderId="0" xfId="23" applyNumberFormat="1" applyFont="1" applyAlignment="1" applyProtection="1">
      <alignment horizontal="left"/>
      <protection/>
    </xf>
    <xf numFmtId="172" fontId="15" fillId="0" borderId="0" xfId="23" applyNumberFormat="1" applyFont="1">
      <alignment/>
      <protection/>
    </xf>
    <xf numFmtId="172" fontId="15" fillId="0" borderId="0" xfId="23" applyNumberFormat="1" applyFont="1" applyProtection="1">
      <alignment/>
      <protection/>
    </xf>
    <xf numFmtId="171" fontId="15" fillId="0" borderId="0" xfId="23" applyNumberFormat="1" applyFont="1" applyBorder="1">
      <alignment/>
      <protection/>
    </xf>
    <xf numFmtId="0" fontId="4" fillId="0" borderId="0" xfId="0" applyFont="1" applyAlignment="1" quotePrefix="1">
      <alignment/>
    </xf>
    <xf numFmtId="212" fontId="15" fillId="0" borderId="0" xfId="21" applyNumberFormat="1" applyFont="1" applyAlignment="1">
      <alignment horizontal="centerContinuous"/>
      <protection/>
    </xf>
    <xf numFmtId="212" fontId="15" fillId="0" borderId="0" xfId="21" applyNumberFormat="1" applyFont="1">
      <alignment/>
      <protection/>
    </xf>
    <xf numFmtId="212" fontId="9" fillId="0" borderId="0" xfId="21" applyNumberFormat="1" applyFont="1">
      <alignment/>
      <protection/>
    </xf>
    <xf numFmtId="212" fontId="4" fillId="0" borderId="0" xfId="22" applyNumberFormat="1">
      <alignment vertical="center"/>
      <protection/>
    </xf>
    <xf numFmtId="212" fontId="15" fillId="0" borderId="0" xfId="21" applyNumberFormat="1" applyFont="1" applyAlignment="1">
      <alignment horizontal="left"/>
      <protection/>
    </xf>
    <xf numFmtId="212" fontId="15" fillId="0" borderId="0" xfId="21" applyNumberFormat="1" applyFont="1" applyBorder="1" applyAlignment="1">
      <alignment horizontal="right"/>
      <protection/>
    </xf>
    <xf numFmtId="212" fontId="16" fillId="0" borderId="0" xfId="21" applyNumberFormat="1" applyFont="1" applyBorder="1" applyAlignment="1">
      <alignment horizontal="center"/>
      <protection/>
    </xf>
    <xf numFmtId="212" fontId="16" fillId="0" borderId="0" xfId="21" applyNumberFormat="1" applyFont="1" applyBorder="1" applyAlignment="1">
      <alignment horizontal="centerContinuous"/>
      <protection/>
    </xf>
    <xf numFmtId="212" fontId="15" fillId="0" borderId="0" xfId="21" applyNumberFormat="1" applyFont="1" applyProtection="1">
      <alignment/>
      <protection/>
    </xf>
    <xf numFmtId="212" fontId="15" fillId="0" borderId="0" xfId="21" applyNumberFormat="1" applyFont="1" applyAlignment="1" quotePrefix="1">
      <alignment horizontal="centerContinuous"/>
      <protection/>
    </xf>
    <xf numFmtId="212" fontId="15" fillId="0" borderId="0" xfId="21" applyNumberFormat="1" applyFont="1" applyAlignment="1" applyProtection="1">
      <alignment horizontal="centerContinuous"/>
      <protection/>
    </xf>
    <xf numFmtId="195" fontId="15" fillId="0" borderId="0" xfId="21" applyNumberFormat="1" applyFont="1" applyAlignment="1">
      <alignment/>
      <protection/>
    </xf>
    <xf numFmtId="195" fontId="15" fillId="0" borderId="0" xfId="21" applyNumberFormat="1" applyFont="1">
      <alignment/>
      <protection/>
    </xf>
    <xf numFmtId="195" fontId="15" fillId="0" borderId="0" xfId="21" applyNumberFormat="1" applyFont="1" applyProtection="1">
      <alignment/>
      <protection/>
    </xf>
    <xf numFmtId="212" fontId="24" fillId="0" borderId="0" xfId="21" applyNumberFormat="1" applyFont="1" applyBorder="1" applyAlignment="1">
      <alignment horizontal="right"/>
      <protection/>
    </xf>
    <xf numFmtId="173" fontId="15" fillId="0" borderId="0" xfId="21" applyNumberFormat="1" applyFont="1" applyBorder="1" applyAlignment="1">
      <alignment horizontal="right"/>
      <protection/>
    </xf>
    <xf numFmtId="173" fontId="16" fillId="0" borderId="0" xfId="21" applyNumberFormat="1" applyFont="1" applyBorder="1" applyAlignment="1">
      <alignment horizontal="center"/>
      <protection/>
    </xf>
    <xf numFmtId="173" fontId="16" fillId="0" borderId="0" xfId="21" applyNumberFormat="1" applyFont="1" applyBorder="1" applyAlignment="1">
      <alignment horizontal="centerContinuous"/>
      <protection/>
    </xf>
    <xf numFmtId="173" fontId="15" fillId="0" borderId="0" xfId="21" applyNumberFormat="1" applyFont="1">
      <alignment/>
      <protection/>
    </xf>
    <xf numFmtId="173" fontId="15" fillId="0" borderId="0" xfId="21" applyNumberFormat="1" applyFont="1" applyProtection="1">
      <alignment/>
      <protection/>
    </xf>
    <xf numFmtId="37" fontId="9" fillId="0" borderId="0" xfId="21" applyFont="1" applyAlignment="1">
      <alignment horizontal="center"/>
      <protection/>
    </xf>
    <xf numFmtId="0" fontId="26" fillId="0" borderId="0" xfId="24" applyFont="1" applyFill="1" applyBorder="1" applyAlignment="1">
      <alignment wrapText="1"/>
      <protection/>
    </xf>
    <xf numFmtId="213" fontId="22" fillId="0" borderId="0" xfId="26" applyNumberFormat="1" applyFont="1" applyAlignment="1">
      <alignment horizontal="right"/>
      <protection/>
    </xf>
    <xf numFmtId="213" fontId="27" fillId="0" borderId="0" xfId="26" applyNumberFormat="1" applyFont="1">
      <alignment/>
      <protection/>
    </xf>
    <xf numFmtId="213" fontId="27" fillId="0" borderId="0" xfId="26" applyNumberFormat="1" applyFont="1" applyBorder="1">
      <alignment/>
      <protection/>
    </xf>
    <xf numFmtId="173" fontId="22" fillId="0" borderId="0" xfId="25" applyNumberFormat="1" applyFont="1">
      <alignment/>
      <protection/>
    </xf>
    <xf numFmtId="0" fontId="27" fillId="0" borderId="0" xfId="25" applyFont="1">
      <alignment/>
      <protection/>
    </xf>
    <xf numFmtId="214" fontId="20" fillId="0" borderId="0" xfId="25" applyNumberFormat="1" applyFont="1" applyAlignment="1">
      <alignment horizontal="centerContinuous"/>
      <protection/>
    </xf>
    <xf numFmtId="214" fontId="20" fillId="0" borderId="0" xfId="25" applyNumberFormat="1" applyFont="1">
      <alignment/>
      <protection/>
    </xf>
    <xf numFmtId="0" fontId="22" fillId="0" borderId="0" xfId="25" applyFont="1">
      <alignment/>
      <protection/>
    </xf>
    <xf numFmtId="214" fontId="22" fillId="0" borderId="0" xfId="25" applyNumberFormat="1" applyFont="1" applyAlignment="1">
      <alignment horizontal="right"/>
      <protection/>
    </xf>
    <xf numFmtId="214" fontId="20" fillId="0" borderId="1" xfId="25" applyNumberFormat="1" applyFont="1" applyBorder="1">
      <alignment/>
      <protection/>
    </xf>
    <xf numFmtId="0" fontId="20" fillId="0" borderId="2" xfId="25" applyFont="1" applyBorder="1">
      <alignment/>
      <protection/>
    </xf>
    <xf numFmtId="214" fontId="20" fillId="0" borderId="2" xfId="25" applyNumberFormat="1" applyFont="1" applyBorder="1">
      <alignment/>
      <protection/>
    </xf>
    <xf numFmtId="17" fontId="20" fillId="0" borderId="0" xfId="25" applyNumberFormat="1" applyFont="1" quotePrefix="1">
      <alignment/>
      <protection/>
    </xf>
    <xf numFmtId="212" fontId="20" fillId="0" borderId="1" xfId="22" applyNumberFormat="1" applyFont="1" applyBorder="1" applyAlignment="1">
      <alignment horizontal="centerContinuous" vertical="center"/>
      <protection/>
    </xf>
    <xf numFmtId="212" fontId="20" fillId="0" borderId="0" xfId="22" applyNumberFormat="1" applyFont="1" applyBorder="1" applyAlignment="1">
      <alignment horizontal="centerContinuous" vertical="center"/>
      <protection/>
    </xf>
    <xf numFmtId="212" fontId="20" fillId="0" borderId="0" xfId="22" applyNumberFormat="1" applyFont="1" applyAlignment="1">
      <alignment horizontal="right" vertical="center"/>
      <protection/>
    </xf>
    <xf numFmtId="214" fontId="20" fillId="0" borderId="1" xfId="25" applyNumberFormat="1" applyFont="1" applyBorder="1" applyAlignment="1">
      <alignment horizontal="centerContinuous"/>
      <protection/>
    </xf>
    <xf numFmtId="0" fontId="4" fillId="0" borderId="1" xfId="22" applyFont="1" applyBorder="1" applyAlignment="1">
      <alignment horizontal="centerContinuous" vertical="center"/>
      <protection/>
    </xf>
    <xf numFmtId="0" fontId="4" fillId="0" borderId="1" xfId="22" applyBorder="1" applyAlignment="1">
      <alignment horizontal="centerContinuous" vertical="center"/>
      <protection/>
    </xf>
    <xf numFmtId="0" fontId="4" fillId="0" borderId="0" xfId="22" applyFont="1" applyAlignment="1">
      <alignment horizontal="right" vertical="center"/>
      <protection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/>
    </xf>
    <xf numFmtId="3" fontId="20" fillId="0" borderId="1" xfId="0" applyNumberFormat="1" applyFont="1" applyBorder="1" applyAlignment="1">
      <alignment horizontal="centerContinuous"/>
    </xf>
    <xf numFmtId="3" fontId="20" fillId="0" borderId="3" xfId="0" applyNumberFormat="1" applyFont="1" applyBorder="1" applyAlignment="1">
      <alignment horizontal="centerContinuous"/>
    </xf>
    <xf numFmtId="3" fontId="20" fillId="0" borderId="4" xfId="0" applyNumberFormat="1" applyFont="1" applyBorder="1" applyAlignment="1">
      <alignment horizontal="centerContinuous"/>
    </xf>
    <xf numFmtId="3" fontId="22" fillId="0" borderId="1" xfId="0" applyNumberFormat="1" applyFont="1" applyBorder="1" applyAlignment="1">
      <alignment horizontal="centerContinuous"/>
    </xf>
    <xf numFmtId="3" fontId="22" fillId="0" borderId="3" xfId="0" applyNumberFormat="1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3" fontId="20" fillId="0" borderId="0" xfId="0" applyNumberFormat="1" applyFont="1" applyBorder="1" applyAlignment="1">
      <alignment horizontal="centerContinuous"/>
    </xf>
    <xf numFmtId="3" fontId="20" fillId="0" borderId="5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2" fillId="0" borderId="5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211" fontId="20" fillId="0" borderId="3" xfId="0" applyNumberFormat="1" applyFont="1" applyBorder="1" applyAlignment="1">
      <alignment horizontal="right"/>
    </xf>
    <xf numFmtId="211" fontId="20" fillId="0" borderId="1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211" fontId="20" fillId="0" borderId="6" xfId="0" applyNumberFormat="1" applyFont="1" applyBorder="1" applyAlignment="1">
      <alignment horizontal="right"/>
    </xf>
    <xf numFmtId="209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left"/>
    </xf>
    <xf numFmtId="211" fontId="20" fillId="0" borderId="0" xfId="0" applyNumberFormat="1" applyFont="1" applyBorder="1" applyAlignment="1">
      <alignment horizontal="left"/>
    </xf>
    <xf numFmtId="209" fontId="20" fillId="0" borderId="0" xfId="0" applyNumberFormat="1" applyFont="1" applyAlignment="1">
      <alignment horizontal="left"/>
    </xf>
    <xf numFmtId="3" fontId="20" fillId="0" borderId="1" xfId="0" applyNumberFormat="1" applyFont="1" applyBorder="1" applyAlignment="1">
      <alignment/>
    </xf>
    <xf numFmtId="3" fontId="20" fillId="0" borderId="5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right"/>
    </xf>
    <xf numFmtId="211" fontId="20" fillId="0" borderId="5" xfId="0" applyNumberFormat="1" applyFont="1" applyBorder="1" applyAlignment="1">
      <alignment horizontal="right"/>
    </xf>
    <xf numFmtId="211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211" fontId="20" fillId="0" borderId="0" xfId="0" applyNumberFormat="1" applyFont="1" applyBorder="1" applyAlignment="1">
      <alignment horizontal="right"/>
    </xf>
    <xf numFmtId="209" fontId="20" fillId="0" borderId="0" xfId="0" applyNumberFormat="1" applyFont="1" applyAlignment="1">
      <alignment horizontal="right"/>
    </xf>
    <xf numFmtId="211" fontId="20" fillId="0" borderId="0" xfId="0" applyNumberFormat="1" applyFont="1" applyBorder="1" applyAlignment="1">
      <alignment/>
    </xf>
    <xf numFmtId="211" fontId="20" fillId="0" borderId="5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0" fontId="29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3" fontId="20" fillId="0" borderId="0" xfId="25" applyNumberFormat="1" applyFont="1" applyAlignment="1">
      <alignment horizontal="centerContinuous"/>
      <protection/>
    </xf>
    <xf numFmtId="213" fontId="20" fillId="0" borderId="0" xfId="26" applyNumberFormat="1" applyFont="1" applyAlignment="1">
      <alignment horizontal="centerContinuous"/>
      <protection/>
    </xf>
    <xf numFmtId="213" fontId="20" fillId="0" borderId="0" xfId="26" applyNumberFormat="1" applyFont="1">
      <alignment/>
      <protection/>
    </xf>
    <xf numFmtId="213" fontId="20" fillId="0" borderId="1" xfId="26" applyNumberFormat="1" applyFont="1" applyBorder="1" applyAlignment="1">
      <alignment horizontal="centerContinuous"/>
      <protection/>
    </xf>
    <xf numFmtId="213" fontId="20" fillId="0" borderId="0" xfId="26" applyNumberFormat="1" applyFont="1" applyAlignment="1">
      <alignment horizontal="right"/>
      <protection/>
    </xf>
    <xf numFmtId="213" fontId="20" fillId="0" borderId="0" xfId="26" applyNumberFormat="1" applyFont="1" applyBorder="1">
      <alignment/>
      <protection/>
    </xf>
    <xf numFmtId="0" fontId="20" fillId="0" borderId="0" xfId="26" applyFont="1">
      <alignment/>
      <protection/>
    </xf>
    <xf numFmtId="0" fontId="30" fillId="0" borderId="0" xfId="27" applyFont="1" applyFill="1" applyBorder="1" applyAlignment="1">
      <alignment wrapText="1"/>
      <protection/>
    </xf>
    <xf numFmtId="0" fontId="27" fillId="0" borderId="1" xfId="25" applyFont="1" applyBorder="1">
      <alignment/>
      <protection/>
    </xf>
    <xf numFmtId="214" fontId="27" fillId="0" borderId="1" xfId="25" applyNumberFormat="1" applyFont="1" applyBorder="1">
      <alignment/>
      <protection/>
    </xf>
    <xf numFmtId="214" fontId="27" fillId="0" borderId="0" xfId="25" applyNumberFormat="1" applyFont="1">
      <alignment/>
      <protection/>
    </xf>
    <xf numFmtId="173" fontId="27" fillId="0" borderId="0" xfId="25" applyNumberFormat="1" applyFont="1" applyAlignment="1">
      <alignment horizontal="right"/>
      <protection/>
    </xf>
    <xf numFmtId="0" fontId="27" fillId="0" borderId="0" xfId="25" applyFont="1" applyAlignment="1">
      <alignment horizontal="right"/>
      <protection/>
    </xf>
    <xf numFmtId="173" fontId="27" fillId="0" borderId="1" xfId="25" applyNumberFormat="1" applyFont="1" applyBorder="1" applyAlignment="1">
      <alignment horizontal="right"/>
      <protection/>
    </xf>
    <xf numFmtId="173" fontId="27" fillId="0" borderId="1" xfId="25" applyNumberFormat="1" applyFont="1" applyBorder="1">
      <alignment/>
      <protection/>
    </xf>
    <xf numFmtId="0" fontId="27" fillId="0" borderId="0" xfId="25" applyFont="1" applyBorder="1">
      <alignment/>
      <protection/>
    </xf>
    <xf numFmtId="173" fontId="27" fillId="0" borderId="0" xfId="25" applyNumberFormat="1" applyFont="1" applyBorder="1" applyAlignment="1">
      <alignment horizontal="right"/>
      <protection/>
    </xf>
    <xf numFmtId="171" fontId="15" fillId="0" borderId="0" xfId="23" applyNumberFormat="1" applyFont="1" applyAlignment="1" applyProtection="1">
      <alignment horizontal="centerContinuous"/>
      <protection/>
    </xf>
    <xf numFmtId="213" fontId="21" fillId="0" borderId="0" xfId="26" applyNumberFormat="1" applyFont="1" applyAlignment="1">
      <alignment/>
      <protection/>
    </xf>
    <xf numFmtId="212" fontId="9" fillId="0" borderId="0" xfId="21" applyNumberFormat="1" applyFont="1" applyAlignment="1">
      <alignment horizontal="center"/>
      <protection/>
    </xf>
    <xf numFmtId="37" fontId="15" fillId="0" borderId="0" xfId="21" applyFont="1" applyAlignment="1">
      <alignment horizontal="center"/>
      <protection/>
    </xf>
    <xf numFmtId="0" fontId="20" fillId="0" borderId="0" xfId="0" applyFont="1" applyAlignment="1">
      <alignment horizontal="center"/>
    </xf>
    <xf numFmtId="37" fontId="9" fillId="0" borderId="0" xfId="21" applyFont="1" applyAlignment="1">
      <alignment horizontal="center"/>
      <protection/>
    </xf>
    <xf numFmtId="171" fontId="15" fillId="0" borderId="0" xfId="23" applyNumberFormat="1" applyFon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lbyEthnic" xfId="21"/>
    <cellStyle name="Normal_Ethnic" xfId="22"/>
    <cellStyle name="Normal_New by Class + Admit" xfId="23"/>
    <cellStyle name="Normal_new Ugrad" xfId="24"/>
    <cellStyle name="Normal_SRS35" xfId="25"/>
    <cellStyle name="Normal_SRS35from query" xfId="26"/>
    <cellStyle name="Normal_Tbl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28575</xdr:rowOff>
    </xdr:from>
    <xdr:to>
      <xdr:col>2</xdr:col>
      <xdr:colOff>2752725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8575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ther_Files\IR\Enroll-Student%20reports\Term%20by%20term\2004-4\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42.28125" style="0" customWidth="1"/>
    <col min="4" max="4" width="26.57421875" style="0" customWidth="1"/>
    <col min="5" max="5" width="3.57421875" style="0" customWidth="1"/>
  </cols>
  <sheetData>
    <row r="11" spans="1:5" ht="15.75">
      <c r="A11" s="1" t="s">
        <v>37</v>
      </c>
      <c r="B11" s="2"/>
      <c r="C11" s="2"/>
      <c r="D11" s="2"/>
      <c r="E11" s="2"/>
    </row>
    <row r="12" spans="1:5" ht="15.75">
      <c r="A12" s="1"/>
      <c r="B12" s="2"/>
      <c r="C12" s="2"/>
      <c r="D12" s="2"/>
      <c r="E12" s="2"/>
    </row>
    <row r="13" spans="1:5" ht="15.75">
      <c r="A13" s="3" t="s">
        <v>650</v>
      </c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5.75">
      <c r="A15" s="3" t="s">
        <v>488</v>
      </c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5.75">
      <c r="A17" s="3" t="s">
        <v>19</v>
      </c>
      <c r="B17" s="2"/>
      <c r="C17" s="2"/>
      <c r="D17" s="2"/>
      <c r="E17" s="2"/>
    </row>
    <row r="18" spans="1:5" ht="15.75">
      <c r="A18" s="3"/>
      <c r="B18" s="2"/>
      <c r="C18" s="2"/>
      <c r="D18" s="2"/>
      <c r="E18" s="2"/>
    </row>
    <row r="19" spans="1:5" ht="15.75">
      <c r="A19" s="3" t="s">
        <v>490</v>
      </c>
      <c r="B19" s="2"/>
      <c r="C19" s="2"/>
      <c r="D19" s="2"/>
      <c r="E19" s="2"/>
    </row>
    <row r="20" spans="1:5" ht="15.75">
      <c r="A20" s="3"/>
      <c r="B20" s="2"/>
      <c r="C20" s="2"/>
      <c r="D20" s="2"/>
      <c r="E20" s="2"/>
    </row>
    <row r="21" spans="1:5" ht="16.5">
      <c r="A21" s="4" t="s">
        <v>20</v>
      </c>
      <c r="B21" s="2"/>
      <c r="C21" s="2"/>
      <c r="D21" s="2"/>
      <c r="E21" s="2"/>
    </row>
    <row r="22" spans="1:5" ht="12.75">
      <c r="A22" s="5"/>
      <c r="B22" s="5"/>
      <c r="C22" s="5"/>
      <c r="D22" s="5"/>
      <c r="E22" s="5"/>
    </row>
    <row r="23" spans="1:5" ht="12.75">
      <c r="A23" s="6" t="s">
        <v>21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 t="s">
        <v>0</v>
      </c>
      <c r="C25" s="5" t="s">
        <v>470</v>
      </c>
      <c r="D25" s="44" t="s">
        <v>469</v>
      </c>
      <c r="E25" s="5">
        <v>1</v>
      </c>
    </row>
    <row r="26" spans="1:5" ht="12.75">
      <c r="A26" s="5"/>
      <c r="B26" s="5"/>
      <c r="C26" s="5"/>
      <c r="D26" s="5"/>
      <c r="E26" s="5"/>
    </row>
    <row r="27" spans="1:5" ht="12.75">
      <c r="A27" s="5"/>
      <c r="B27" s="5" t="s">
        <v>22</v>
      </c>
      <c r="C27" s="5" t="s">
        <v>23</v>
      </c>
      <c r="D27" s="44" t="s">
        <v>469</v>
      </c>
      <c r="E27" s="5">
        <v>2</v>
      </c>
    </row>
    <row r="28" spans="1:5" ht="12.75">
      <c r="A28" s="5"/>
      <c r="B28" s="5"/>
      <c r="C28" s="5"/>
      <c r="D28" s="5"/>
      <c r="E28" s="5"/>
    </row>
    <row r="29" spans="1:5" ht="12.75">
      <c r="A29" s="5"/>
      <c r="B29" s="5" t="s">
        <v>24</v>
      </c>
      <c r="C29" s="5" t="s">
        <v>25</v>
      </c>
      <c r="D29" s="44" t="s">
        <v>469</v>
      </c>
      <c r="E29" s="5">
        <v>3</v>
      </c>
    </row>
    <row r="30" spans="1:5" ht="12.75">
      <c r="A30" s="5"/>
      <c r="B30" s="5"/>
      <c r="C30" s="5"/>
      <c r="D30" s="5"/>
      <c r="E30" s="5"/>
    </row>
    <row r="31" spans="1:5" ht="12.75">
      <c r="A31" s="5"/>
      <c r="B31" s="5" t="s">
        <v>26</v>
      </c>
      <c r="C31" s="5" t="s">
        <v>27</v>
      </c>
      <c r="D31" s="44" t="s">
        <v>469</v>
      </c>
      <c r="E31" s="5">
        <v>4</v>
      </c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6" t="s">
        <v>28</v>
      </c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 t="s">
        <v>29</v>
      </c>
      <c r="C36" s="5" t="s">
        <v>30</v>
      </c>
      <c r="D36" s="44" t="s">
        <v>469</v>
      </c>
      <c r="E36" s="5">
        <v>9</v>
      </c>
    </row>
    <row r="37" spans="1:5" ht="12.75">
      <c r="A37" s="5"/>
      <c r="B37" s="5"/>
      <c r="C37" s="5"/>
      <c r="D37" s="5"/>
      <c r="E37" s="5"/>
    </row>
    <row r="38" spans="1:5" ht="12.75">
      <c r="A38" s="5"/>
      <c r="B38" s="5" t="s">
        <v>31</v>
      </c>
      <c r="C38" s="5" t="s">
        <v>32</v>
      </c>
      <c r="D38" s="44" t="s">
        <v>469</v>
      </c>
      <c r="E38" s="5">
        <v>10</v>
      </c>
    </row>
    <row r="39" spans="1:5" ht="12.75">
      <c r="A39" s="5"/>
      <c r="B39" s="5"/>
      <c r="C39" s="5"/>
      <c r="D39" s="5"/>
      <c r="E39" s="5"/>
    </row>
    <row r="40" spans="1:5" ht="12.75">
      <c r="A40" s="5"/>
      <c r="B40" s="5" t="s">
        <v>33</v>
      </c>
      <c r="C40" s="5" t="s">
        <v>34</v>
      </c>
      <c r="D40" s="44" t="s">
        <v>469</v>
      </c>
      <c r="E40" s="5">
        <v>13</v>
      </c>
    </row>
    <row r="41" spans="1:5" ht="12.75">
      <c r="A41" s="5"/>
      <c r="B41" s="5"/>
      <c r="C41" s="5"/>
      <c r="D41" s="5"/>
      <c r="E41" s="5"/>
    </row>
    <row r="42" spans="1:5" ht="12.75">
      <c r="A42" s="5"/>
      <c r="B42" s="5" t="s">
        <v>35</v>
      </c>
      <c r="C42" s="5" t="s">
        <v>36</v>
      </c>
      <c r="D42" s="44" t="s">
        <v>469</v>
      </c>
      <c r="E42" s="5">
        <v>14</v>
      </c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G9" sqref="G9"/>
    </sheetView>
  </sheetViews>
  <sheetFormatPr defaultColWidth="9.140625" defaultRowHeight="12.75"/>
  <cols>
    <col min="1" max="1" width="13.8515625" style="88" customWidth="1"/>
    <col min="2" max="3" width="6.28125" style="91" customWidth="1"/>
    <col min="4" max="4" width="5.7109375" style="91" customWidth="1"/>
    <col min="5" max="5" width="9.140625" style="91" customWidth="1"/>
    <col min="6" max="6" width="5.57421875" style="91" customWidth="1"/>
    <col min="7" max="7" width="5.7109375" style="91" customWidth="1"/>
    <col min="8" max="8" width="5.57421875" style="91" customWidth="1"/>
    <col min="9" max="9" width="9.140625" style="91" customWidth="1"/>
    <col min="10" max="11" width="6.28125" style="91" customWidth="1"/>
    <col min="12" max="12" width="6.00390625" style="91" customWidth="1"/>
    <col min="13" max="13" width="9.140625" style="91" customWidth="1"/>
    <col min="14" max="14" width="5.00390625" style="88" customWidth="1"/>
    <col min="15" max="16384" width="10.28125" style="88" customWidth="1"/>
  </cols>
  <sheetData>
    <row r="1" spans="1:14" ht="12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87"/>
    </row>
    <row r="2" spans="1:14" ht="12">
      <c r="A2" s="87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7"/>
    </row>
    <row r="3" spans="1:14" ht="12">
      <c r="A3" s="153" t="s">
        <v>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87"/>
    </row>
    <row r="4" spans="1:14" ht="12">
      <c r="A4" s="87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7"/>
    </row>
    <row r="5" spans="1:14" ht="12">
      <c r="A5" s="87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7"/>
    </row>
    <row r="6" spans="1:14" ht="12">
      <c r="A6" s="87" t="s">
        <v>651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7"/>
    </row>
    <row r="7" spans="1:14" ht="12">
      <c r="A7" s="87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7"/>
    </row>
    <row r="8" spans="1:14" ht="12">
      <c r="A8" s="87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7"/>
    </row>
    <row r="9" spans="1:14" ht="12">
      <c r="A9" s="87" t="s">
        <v>489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7"/>
    </row>
    <row r="10" ht="12">
      <c r="A10" s="90"/>
    </row>
    <row r="11" spans="2:14" ht="12">
      <c r="B11" s="92" t="s">
        <v>1</v>
      </c>
      <c r="C11" s="92"/>
      <c r="D11" s="92"/>
      <c r="E11" s="93"/>
      <c r="F11" s="94" t="s">
        <v>2</v>
      </c>
      <c r="G11" s="95"/>
      <c r="H11" s="95"/>
      <c r="I11" s="96"/>
      <c r="J11" s="94" t="s">
        <v>5</v>
      </c>
      <c r="K11" s="92"/>
      <c r="L11" s="92"/>
      <c r="M11" s="92"/>
      <c r="N11" s="97"/>
    </row>
    <row r="12" spans="2:14" ht="12">
      <c r="B12" s="98"/>
      <c r="C12" s="98"/>
      <c r="D12" s="98"/>
      <c r="E12" s="99" t="s">
        <v>658</v>
      </c>
      <c r="F12" s="98"/>
      <c r="G12" s="100"/>
      <c r="H12" s="100"/>
      <c r="I12" s="99" t="s">
        <v>658</v>
      </c>
      <c r="J12" s="98"/>
      <c r="K12" s="98"/>
      <c r="L12" s="98"/>
      <c r="M12" s="101" t="s">
        <v>658</v>
      </c>
      <c r="N12" s="97"/>
    </row>
    <row r="13" spans="1:14" ht="12">
      <c r="A13" s="102" t="s">
        <v>472</v>
      </c>
      <c r="B13" s="103" t="s">
        <v>3</v>
      </c>
      <c r="C13" s="103" t="s">
        <v>4</v>
      </c>
      <c r="D13" s="103" t="s">
        <v>5</v>
      </c>
      <c r="E13" s="104" t="s">
        <v>14</v>
      </c>
      <c r="F13" s="103" t="s">
        <v>3</v>
      </c>
      <c r="G13" s="103" t="s">
        <v>4</v>
      </c>
      <c r="H13" s="103" t="s">
        <v>5</v>
      </c>
      <c r="I13" s="104" t="s">
        <v>14</v>
      </c>
      <c r="J13" s="103" t="s">
        <v>3</v>
      </c>
      <c r="K13" s="103" t="s">
        <v>4</v>
      </c>
      <c r="L13" s="103" t="s">
        <v>5</v>
      </c>
      <c r="M13" s="105" t="s">
        <v>14</v>
      </c>
      <c r="N13" s="106"/>
    </row>
    <row r="14" spans="1:14" ht="12">
      <c r="A14" s="90"/>
      <c r="B14" s="103"/>
      <c r="C14" s="103"/>
      <c r="D14" s="103"/>
      <c r="E14" s="104"/>
      <c r="F14" s="103"/>
      <c r="G14" s="103"/>
      <c r="H14" s="103"/>
      <c r="I14" s="104"/>
      <c r="J14" s="103"/>
      <c r="K14" s="103"/>
      <c r="L14" s="103"/>
      <c r="M14" s="105"/>
      <c r="N14" s="106"/>
    </row>
    <row r="15" spans="1:13" ht="12">
      <c r="A15" s="107" t="s">
        <v>16</v>
      </c>
      <c r="B15" s="108">
        <f aca="true" t="shared" si="0" ref="B15:I15">B31+B18</f>
        <v>6920</v>
      </c>
      <c r="C15" s="108">
        <f t="shared" si="0"/>
        <v>9510</v>
      </c>
      <c r="D15" s="108">
        <f t="shared" si="0"/>
        <v>16430</v>
      </c>
      <c r="E15" s="109">
        <f>E31+E18</f>
        <v>231707</v>
      </c>
      <c r="F15" s="108">
        <f t="shared" si="0"/>
        <v>1066</v>
      </c>
      <c r="G15" s="108">
        <f t="shared" si="0"/>
        <v>1624</v>
      </c>
      <c r="H15" s="108">
        <f t="shared" si="0"/>
        <v>2690</v>
      </c>
      <c r="I15" s="109">
        <f t="shared" si="0"/>
        <v>14205.5</v>
      </c>
      <c r="J15" s="108">
        <f>B15+F15</f>
        <v>7986</v>
      </c>
      <c r="K15" s="108">
        <f>C15+G15</f>
        <v>11134</v>
      </c>
      <c r="L15" s="108">
        <f>K15+J15</f>
        <v>19120</v>
      </c>
      <c r="M15" s="110">
        <f>E15+I15</f>
        <v>245912.5</v>
      </c>
    </row>
    <row r="16" spans="1:15" ht="12">
      <c r="A16" s="111"/>
      <c r="B16" s="101"/>
      <c r="C16" s="101"/>
      <c r="D16" s="101"/>
      <c r="E16" s="112"/>
      <c r="F16" s="101"/>
      <c r="G16" s="101"/>
      <c r="H16" s="101"/>
      <c r="I16" s="112"/>
      <c r="J16" s="101"/>
      <c r="K16" s="101"/>
      <c r="L16" s="101"/>
      <c r="M16" s="113"/>
      <c r="O16" s="91"/>
    </row>
    <row r="17" spans="1:13" ht="12">
      <c r="A17" s="90"/>
      <c r="B17" s="114"/>
      <c r="C17" s="114"/>
      <c r="D17" s="114"/>
      <c r="E17" s="115"/>
      <c r="F17" s="114"/>
      <c r="G17" s="114"/>
      <c r="H17" s="114"/>
      <c r="I17" s="115"/>
      <c r="J17" s="114"/>
      <c r="K17" s="114"/>
      <c r="L17" s="114"/>
      <c r="M17" s="116"/>
    </row>
    <row r="18" spans="1:13" ht="12">
      <c r="A18" s="107" t="s">
        <v>471</v>
      </c>
      <c r="B18" s="117">
        <f aca="true" t="shared" si="1" ref="B18:M18">SUM(B20:B28)</f>
        <v>6503</v>
      </c>
      <c r="C18" s="117">
        <f t="shared" si="1"/>
        <v>8879</v>
      </c>
      <c r="D18" s="117">
        <f t="shared" si="1"/>
        <v>15382</v>
      </c>
      <c r="E18" s="109">
        <f t="shared" si="1"/>
        <v>220793</v>
      </c>
      <c r="F18" s="117">
        <f t="shared" si="1"/>
        <v>583</v>
      </c>
      <c r="G18" s="117">
        <f t="shared" si="1"/>
        <v>720</v>
      </c>
      <c r="H18" s="117">
        <f t="shared" si="1"/>
        <v>1303</v>
      </c>
      <c r="I18" s="109">
        <f t="shared" si="1"/>
        <v>9046.5</v>
      </c>
      <c r="J18" s="117">
        <f t="shared" si="1"/>
        <v>7086</v>
      </c>
      <c r="K18" s="117">
        <f t="shared" si="1"/>
        <v>9599</v>
      </c>
      <c r="L18" s="117">
        <f t="shared" si="1"/>
        <v>16685</v>
      </c>
      <c r="M18" s="110">
        <f t="shared" si="1"/>
        <v>229839.5</v>
      </c>
    </row>
    <row r="19" spans="1:13" ht="12">
      <c r="A19" s="90"/>
      <c r="B19" s="114"/>
      <c r="C19" s="114"/>
      <c r="D19" s="114"/>
      <c r="E19" s="118"/>
      <c r="F19" s="114"/>
      <c r="G19" s="114"/>
      <c r="H19" s="114"/>
      <c r="I19" s="118"/>
      <c r="J19" s="114"/>
      <c r="K19" s="114"/>
      <c r="L19" s="114"/>
      <c r="M19" s="114"/>
    </row>
    <row r="20" spans="1:14" ht="12">
      <c r="A20" s="90" t="s">
        <v>13</v>
      </c>
      <c r="B20" s="119">
        <v>1179</v>
      </c>
      <c r="C20" s="119">
        <v>1854</v>
      </c>
      <c r="D20" s="119">
        <f>C20+B20</f>
        <v>3033</v>
      </c>
      <c r="E20" s="120">
        <v>45329</v>
      </c>
      <c r="F20" s="119">
        <v>8</v>
      </c>
      <c r="G20" s="119">
        <v>12</v>
      </c>
      <c r="H20" s="119">
        <f>G20+F20</f>
        <v>20</v>
      </c>
      <c r="I20" s="120">
        <v>157</v>
      </c>
      <c r="J20" s="119">
        <f>B20+F20</f>
        <v>1187</v>
      </c>
      <c r="K20" s="119">
        <f>C20+G20</f>
        <v>1866</v>
      </c>
      <c r="L20" s="119">
        <f>K20+J20</f>
        <v>3053</v>
      </c>
      <c r="M20" s="121">
        <f>E20+I20</f>
        <v>45486</v>
      </c>
      <c r="N20" s="122"/>
    </row>
    <row r="21" spans="1:14" ht="12">
      <c r="A21" s="90"/>
      <c r="B21" s="119"/>
      <c r="C21" s="119"/>
      <c r="D21" s="119"/>
      <c r="E21" s="120"/>
      <c r="F21" s="119"/>
      <c r="G21" s="119"/>
      <c r="H21" s="119"/>
      <c r="I21" s="120"/>
      <c r="J21" s="119"/>
      <c r="K21" s="119"/>
      <c r="L21" s="119"/>
      <c r="M21" s="119"/>
      <c r="N21" s="122"/>
    </row>
    <row r="22" spans="1:14" ht="12">
      <c r="A22" s="90" t="s">
        <v>11</v>
      </c>
      <c r="B22" s="119">
        <v>1165</v>
      </c>
      <c r="C22" s="119">
        <v>1717</v>
      </c>
      <c r="D22" s="119">
        <f>C22+B22</f>
        <v>2882</v>
      </c>
      <c r="E22" s="120">
        <v>42402</v>
      </c>
      <c r="F22" s="119">
        <v>46</v>
      </c>
      <c r="G22" s="119">
        <v>54</v>
      </c>
      <c r="H22" s="119">
        <f>G22+F22</f>
        <v>100</v>
      </c>
      <c r="I22" s="120">
        <v>713</v>
      </c>
      <c r="J22" s="119">
        <f>B22+F22</f>
        <v>1211</v>
      </c>
      <c r="K22" s="119">
        <f>C22+G22</f>
        <v>1771</v>
      </c>
      <c r="L22" s="119">
        <f>K22+J22</f>
        <v>2982</v>
      </c>
      <c r="M22" s="121">
        <f>E22+I22</f>
        <v>43115</v>
      </c>
      <c r="N22" s="122"/>
    </row>
    <row r="23" spans="1:14" ht="12">
      <c r="A23" s="90"/>
      <c r="B23" s="119"/>
      <c r="C23" s="119"/>
      <c r="D23" s="119"/>
      <c r="E23" s="120"/>
      <c r="F23" s="119"/>
      <c r="G23" s="119"/>
      <c r="H23" s="119"/>
      <c r="I23" s="120"/>
      <c r="J23" s="119"/>
      <c r="K23" s="119"/>
      <c r="L23" s="119"/>
      <c r="M23" s="119"/>
      <c r="N23" s="122"/>
    </row>
    <row r="24" spans="1:14" ht="12">
      <c r="A24" s="90" t="s">
        <v>10</v>
      </c>
      <c r="B24" s="119">
        <v>1916</v>
      </c>
      <c r="C24" s="119">
        <v>2379</v>
      </c>
      <c r="D24" s="119">
        <f>C24+B24</f>
        <v>4295</v>
      </c>
      <c r="E24" s="120">
        <v>61491.5</v>
      </c>
      <c r="F24" s="119">
        <v>110</v>
      </c>
      <c r="G24" s="119">
        <v>188</v>
      </c>
      <c r="H24" s="119">
        <f>G24+F24</f>
        <v>298</v>
      </c>
      <c r="I24" s="120">
        <v>2134.5</v>
      </c>
      <c r="J24" s="119">
        <f>B24+F24</f>
        <v>2026</v>
      </c>
      <c r="K24" s="119">
        <f>C24+G24</f>
        <v>2567</v>
      </c>
      <c r="L24" s="119">
        <f>K24+J24</f>
        <v>4593</v>
      </c>
      <c r="M24" s="121">
        <f>E24+I24</f>
        <v>63626</v>
      </c>
      <c r="N24" s="122"/>
    </row>
    <row r="25" spans="1:14" ht="12">
      <c r="A25" s="90"/>
      <c r="B25" s="119"/>
      <c r="C25" s="119"/>
      <c r="D25" s="119"/>
      <c r="E25" s="120"/>
      <c r="F25" s="119"/>
      <c r="G25" s="119"/>
      <c r="H25" s="119"/>
      <c r="I25" s="120"/>
      <c r="J25" s="119"/>
      <c r="K25" s="119"/>
      <c r="L25" s="119"/>
      <c r="M25" s="113"/>
      <c r="N25" s="122"/>
    </row>
    <row r="26" spans="1:14" ht="12">
      <c r="A26" s="90" t="s">
        <v>9</v>
      </c>
      <c r="B26" s="119">
        <v>2232</v>
      </c>
      <c r="C26" s="119">
        <v>2916</v>
      </c>
      <c r="D26" s="119">
        <f>C26+B26</f>
        <v>5148</v>
      </c>
      <c r="E26" s="120">
        <v>71251.5</v>
      </c>
      <c r="F26" s="119">
        <v>395</v>
      </c>
      <c r="G26" s="119">
        <v>441</v>
      </c>
      <c r="H26" s="119">
        <f>G26+F26</f>
        <v>836</v>
      </c>
      <c r="I26" s="120">
        <v>5839</v>
      </c>
      <c r="J26" s="119">
        <f>B26+F26</f>
        <v>2627</v>
      </c>
      <c r="K26" s="119">
        <f>C26+G26</f>
        <v>3357</v>
      </c>
      <c r="L26" s="119">
        <f>K26+J26</f>
        <v>5984</v>
      </c>
      <c r="M26" s="121">
        <f>E26+I26</f>
        <v>77090.5</v>
      </c>
      <c r="N26" s="122"/>
    </row>
    <row r="27" spans="1:14" ht="12">
      <c r="A27" s="90"/>
      <c r="B27" s="119"/>
      <c r="C27" s="119"/>
      <c r="D27" s="119"/>
      <c r="E27" s="120"/>
      <c r="F27" s="119"/>
      <c r="G27" s="119"/>
      <c r="H27" s="119"/>
      <c r="I27" s="120"/>
      <c r="J27" s="119"/>
      <c r="K27" s="119"/>
      <c r="L27" s="119"/>
      <c r="M27" s="113"/>
      <c r="N27" s="122"/>
    </row>
    <row r="28" spans="1:14" ht="12">
      <c r="A28" s="90" t="s">
        <v>6</v>
      </c>
      <c r="B28" s="119">
        <v>11</v>
      </c>
      <c r="C28" s="119">
        <v>13</v>
      </c>
      <c r="D28" s="119">
        <f>C28+B28</f>
        <v>24</v>
      </c>
      <c r="E28" s="120">
        <v>319</v>
      </c>
      <c r="F28" s="119">
        <v>24</v>
      </c>
      <c r="G28" s="119">
        <v>25</v>
      </c>
      <c r="H28" s="119">
        <f>G28+F28</f>
        <v>49</v>
      </c>
      <c r="I28" s="120">
        <v>203</v>
      </c>
      <c r="J28" s="119">
        <f>B28+F28</f>
        <v>35</v>
      </c>
      <c r="K28" s="119">
        <f>C28+G28</f>
        <v>38</v>
      </c>
      <c r="L28" s="119">
        <f>K28+J28</f>
        <v>73</v>
      </c>
      <c r="M28" s="121">
        <f>E28+I28</f>
        <v>522</v>
      </c>
      <c r="N28" s="122"/>
    </row>
    <row r="29" spans="1:14" ht="12">
      <c r="A29" s="90"/>
      <c r="B29" s="119"/>
      <c r="C29" s="119"/>
      <c r="D29" s="119"/>
      <c r="E29" s="123"/>
      <c r="F29" s="119"/>
      <c r="G29" s="119"/>
      <c r="H29" s="119"/>
      <c r="I29" s="123"/>
      <c r="J29" s="119"/>
      <c r="K29" s="119"/>
      <c r="L29" s="119"/>
      <c r="M29" s="124"/>
      <c r="N29" s="122"/>
    </row>
    <row r="30" spans="1:13" ht="12">
      <c r="A30" s="90"/>
      <c r="E30" s="125"/>
      <c r="G30" s="119"/>
      <c r="H30" s="119"/>
      <c r="I30" s="123"/>
      <c r="K30" s="119"/>
      <c r="L30" s="119"/>
      <c r="M30" s="124"/>
    </row>
    <row r="31" spans="1:13" ht="12">
      <c r="A31" s="107" t="s">
        <v>17</v>
      </c>
      <c r="B31" s="108">
        <f aca="true" t="shared" si="2" ref="B31:M31">SUM(B33:B37)</f>
        <v>417</v>
      </c>
      <c r="C31" s="108">
        <f t="shared" si="2"/>
        <v>631</v>
      </c>
      <c r="D31" s="108">
        <f t="shared" si="2"/>
        <v>1048</v>
      </c>
      <c r="E31" s="109">
        <f t="shared" si="2"/>
        <v>10914</v>
      </c>
      <c r="F31" s="108">
        <f t="shared" si="2"/>
        <v>483</v>
      </c>
      <c r="G31" s="108">
        <f t="shared" si="2"/>
        <v>904</v>
      </c>
      <c r="H31" s="108">
        <f t="shared" si="2"/>
        <v>1387</v>
      </c>
      <c r="I31" s="109">
        <f t="shared" si="2"/>
        <v>5159</v>
      </c>
      <c r="J31" s="108">
        <f t="shared" si="2"/>
        <v>900</v>
      </c>
      <c r="K31" s="108">
        <f t="shared" si="2"/>
        <v>1535</v>
      </c>
      <c r="L31" s="108">
        <f t="shared" si="2"/>
        <v>2435</v>
      </c>
      <c r="M31" s="110">
        <f t="shared" si="2"/>
        <v>16073</v>
      </c>
    </row>
    <row r="32" spans="1:13" ht="12">
      <c r="A32" s="90"/>
      <c r="E32" s="126"/>
      <c r="G32" s="119"/>
      <c r="H32" s="119"/>
      <c r="I32" s="120"/>
      <c r="K32" s="119"/>
      <c r="L32" s="119"/>
      <c r="M32" s="124"/>
    </row>
    <row r="33" spans="1:15" ht="12">
      <c r="A33" s="90" t="s">
        <v>7</v>
      </c>
      <c r="B33" s="127">
        <v>363</v>
      </c>
      <c r="C33" s="127">
        <v>524</v>
      </c>
      <c r="D33" s="128">
        <f>C33+B33</f>
        <v>887</v>
      </c>
      <c r="E33" s="120">
        <v>9289</v>
      </c>
      <c r="F33" s="127">
        <v>403</v>
      </c>
      <c r="G33" s="127">
        <v>760</v>
      </c>
      <c r="H33" s="119">
        <f>G33+F33</f>
        <v>1163</v>
      </c>
      <c r="I33" s="120">
        <v>4546</v>
      </c>
      <c r="J33" s="119">
        <f>B33+F33</f>
        <v>766</v>
      </c>
      <c r="K33" s="119">
        <f>C33+G33</f>
        <v>1284</v>
      </c>
      <c r="L33" s="119">
        <f>K33+J33</f>
        <v>2050</v>
      </c>
      <c r="M33" s="121">
        <f>E33+I33</f>
        <v>13835</v>
      </c>
      <c r="N33" s="129"/>
      <c r="O33" s="122"/>
    </row>
    <row r="34" spans="1:15" ht="12">
      <c r="A34" s="90"/>
      <c r="E34" s="120"/>
      <c r="F34" s="119"/>
      <c r="G34" s="119"/>
      <c r="H34" s="119"/>
      <c r="I34" s="120"/>
      <c r="J34" s="119"/>
      <c r="K34" s="119"/>
      <c r="L34" s="119"/>
      <c r="M34" s="121"/>
      <c r="N34" s="122"/>
      <c r="O34" s="122"/>
    </row>
    <row r="35" spans="1:15" ht="12">
      <c r="A35" s="90" t="s">
        <v>12</v>
      </c>
      <c r="B35" s="119">
        <v>0</v>
      </c>
      <c r="C35" s="119">
        <v>16</v>
      </c>
      <c r="D35" s="119">
        <f>C35+B35</f>
        <v>16</v>
      </c>
      <c r="E35" s="120">
        <v>212</v>
      </c>
      <c r="F35" s="119">
        <v>6</v>
      </c>
      <c r="G35" s="119">
        <v>14</v>
      </c>
      <c r="H35" s="119">
        <f>G35+F35</f>
        <v>20</v>
      </c>
      <c r="I35" s="120">
        <v>64</v>
      </c>
      <c r="J35" s="119">
        <f>B35+F35</f>
        <v>6</v>
      </c>
      <c r="K35" s="119">
        <f>C35+G35</f>
        <v>30</v>
      </c>
      <c r="L35" s="119">
        <f>K35+J35</f>
        <v>36</v>
      </c>
      <c r="M35" s="121">
        <f>E35+I35</f>
        <v>276</v>
      </c>
      <c r="N35" s="122"/>
      <c r="O35" s="122"/>
    </row>
    <row r="36" spans="1:15" ht="12">
      <c r="A36" s="90"/>
      <c r="E36" s="120"/>
      <c r="F36" s="119"/>
      <c r="G36" s="119"/>
      <c r="H36" s="119"/>
      <c r="I36" s="120"/>
      <c r="J36" s="119"/>
      <c r="K36" s="130"/>
      <c r="L36" s="119"/>
      <c r="M36" s="121"/>
      <c r="N36" s="122"/>
      <c r="O36" s="122"/>
    </row>
    <row r="37" spans="1:15" ht="12">
      <c r="A37" s="90" t="s">
        <v>8</v>
      </c>
      <c r="B37" s="131">
        <v>54</v>
      </c>
      <c r="C37" s="131">
        <v>91</v>
      </c>
      <c r="D37" s="119">
        <f>C37+B37</f>
        <v>145</v>
      </c>
      <c r="E37" s="120">
        <v>1413</v>
      </c>
      <c r="F37" s="119">
        <v>74</v>
      </c>
      <c r="G37" s="119">
        <v>130</v>
      </c>
      <c r="H37" s="119">
        <f>G37+F37</f>
        <v>204</v>
      </c>
      <c r="I37" s="120">
        <v>549</v>
      </c>
      <c r="J37" s="119">
        <f>B37+F37</f>
        <v>128</v>
      </c>
      <c r="K37" s="119">
        <f>C37+G37</f>
        <v>221</v>
      </c>
      <c r="L37" s="119">
        <f>K37+J37</f>
        <v>349</v>
      </c>
      <c r="M37" s="121">
        <f>E37+I37</f>
        <v>1962</v>
      </c>
      <c r="N37" s="129"/>
      <c r="O37" s="122"/>
    </row>
    <row r="38" spans="1:15" ht="12">
      <c r="A38" s="90"/>
      <c r="B38" s="119"/>
      <c r="C38" s="119"/>
      <c r="D38" s="119"/>
      <c r="E38" s="132"/>
      <c r="F38" s="132"/>
      <c r="G38" s="132"/>
      <c r="H38" s="132"/>
      <c r="I38" s="132"/>
      <c r="J38" s="119"/>
      <c r="K38" s="119"/>
      <c r="L38" s="119"/>
      <c r="M38" s="119"/>
      <c r="N38" s="129"/>
      <c r="O38" s="122"/>
    </row>
    <row r="40" ht="12">
      <c r="A40" s="88" t="s">
        <v>659</v>
      </c>
    </row>
    <row r="41" spans="1:3" ht="12">
      <c r="A41" s="90"/>
      <c r="C41" s="114"/>
    </row>
    <row r="43" ht="12">
      <c r="A43" s="90"/>
    </row>
  </sheetData>
  <mergeCells count="2">
    <mergeCell ref="A3:M3"/>
    <mergeCell ref="A1:M1"/>
  </mergeCells>
  <printOptions/>
  <pageMargins left="0.64" right="0.5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46" customWidth="1"/>
    <col min="2" max="2" width="6.28125" style="46" customWidth="1"/>
    <col min="3" max="3" width="6.8515625" style="46" customWidth="1"/>
    <col min="4" max="4" width="7.8515625" style="46" customWidth="1"/>
    <col min="5" max="6" width="6.8515625" style="46" customWidth="1"/>
    <col min="7" max="7" width="6.140625" style="46" customWidth="1"/>
    <col min="8" max="8" width="7.28125" style="46" customWidth="1"/>
    <col min="9" max="9" width="1.8515625" style="46" customWidth="1"/>
    <col min="10" max="14" width="7.28125" style="46" customWidth="1"/>
    <col min="15" max="15" width="6.421875" style="46" customWidth="1"/>
    <col min="16" max="16" width="3.421875" style="46" customWidth="1"/>
    <col min="17" max="17" width="8.7109375" style="46" customWidth="1"/>
    <col min="18" max="142" width="3.421875" style="46" customWidth="1"/>
    <col min="143" max="16384" width="3.421875" style="46" customWidth="1"/>
  </cols>
  <sheetData>
    <row r="1" spans="1:14" ht="12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47" customFormat="1" ht="12.75">
      <c r="A2" s="152" t="s">
        <v>15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47" customFormat="1" ht="12.75">
      <c r="A3" s="152" t="s">
        <v>652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s="47" customFormat="1" ht="12.75">
      <c r="A4" s="152" t="s">
        <v>489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="48" customFormat="1" ht="12.75"/>
    <row r="6" s="48" customFormat="1" ht="12.75"/>
    <row r="7" spans="3:14" s="48" customFormat="1" ht="12.75">
      <c r="C7" s="80" t="s">
        <v>54</v>
      </c>
      <c r="D7" s="80"/>
      <c r="E7" s="80"/>
      <c r="F7" s="80"/>
      <c r="G7" s="80"/>
      <c r="H7" s="80"/>
      <c r="I7" s="81"/>
      <c r="J7" s="80" t="s">
        <v>40</v>
      </c>
      <c r="K7" s="80"/>
      <c r="L7" s="80"/>
      <c r="M7" s="80"/>
      <c r="N7" s="82" t="s">
        <v>638</v>
      </c>
    </row>
    <row r="8" spans="3:14" s="48" customFormat="1" ht="12.75">
      <c r="C8" s="59" t="s">
        <v>13</v>
      </c>
      <c r="D8" s="59" t="s">
        <v>11</v>
      </c>
      <c r="E8" s="59" t="s">
        <v>10</v>
      </c>
      <c r="F8" s="59" t="s">
        <v>9</v>
      </c>
      <c r="G8" s="59" t="s">
        <v>39</v>
      </c>
      <c r="H8" s="59" t="s">
        <v>5</v>
      </c>
      <c r="I8" s="59"/>
      <c r="J8" s="59" t="s">
        <v>7</v>
      </c>
      <c r="K8" s="59" t="s">
        <v>12</v>
      </c>
      <c r="L8" s="59" t="s">
        <v>8</v>
      </c>
      <c r="M8" s="59" t="s">
        <v>5</v>
      </c>
      <c r="N8" s="59" t="s">
        <v>5</v>
      </c>
    </row>
    <row r="9" ht="12">
      <c r="A9" s="46" t="s">
        <v>38</v>
      </c>
    </row>
    <row r="10" spans="2:14" ht="12">
      <c r="B10" s="49" t="s">
        <v>5</v>
      </c>
      <c r="C10" s="50">
        <f aca="true" t="shared" si="0" ref="C10:N10">C12+C13</f>
        <v>3053</v>
      </c>
      <c r="D10" s="50">
        <f t="shared" si="0"/>
        <v>2982</v>
      </c>
      <c r="E10" s="50">
        <f t="shared" si="0"/>
        <v>4593</v>
      </c>
      <c r="F10" s="50">
        <f t="shared" si="0"/>
        <v>5984</v>
      </c>
      <c r="G10" s="50">
        <f t="shared" si="0"/>
        <v>73</v>
      </c>
      <c r="H10" s="50">
        <f t="shared" si="0"/>
        <v>16685</v>
      </c>
      <c r="I10" s="50"/>
      <c r="J10" s="50">
        <f t="shared" si="0"/>
        <v>2050</v>
      </c>
      <c r="K10" s="50">
        <f t="shared" si="0"/>
        <v>36</v>
      </c>
      <c r="L10" s="50">
        <f t="shared" si="0"/>
        <v>349</v>
      </c>
      <c r="M10" s="50">
        <f t="shared" si="0"/>
        <v>2435</v>
      </c>
      <c r="N10" s="50">
        <f t="shared" si="0"/>
        <v>19120</v>
      </c>
    </row>
    <row r="11" spans="2:14" ht="5.25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14" ht="12">
      <c r="B12" s="49" t="s">
        <v>3</v>
      </c>
      <c r="C12" s="50">
        <f aca="true" t="shared" si="1" ref="C12:N12">C17+C22+C27+C31+C36+C41+C45</f>
        <v>1187</v>
      </c>
      <c r="D12" s="50">
        <f t="shared" si="1"/>
        <v>1211</v>
      </c>
      <c r="E12" s="50">
        <f t="shared" si="1"/>
        <v>2026</v>
      </c>
      <c r="F12" s="50">
        <f t="shared" si="1"/>
        <v>2627</v>
      </c>
      <c r="G12" s="50">
        <f t="shared" si="1"/>
        <v>35</v>
      </c>
      <c r="H12" s="50">
        <f t="shared" si="1"/>
        <v>7086</v>
      </c>
      <c r="I12" s="50"/>
      <c r="J12" s="50">
        <f t="shared" si="1"/>
        <v>766</v>
      </c>
      <c r="K12" s="50">
        <f t="shared" si="1"/>
        <v>6</v>
      </c>
      <c r="L12" s="50">
        <f t="shared" si="1"/>
        <v>128</v>
      </c>
      <c r="M12" s="50">
        <f t="shared" si="1"/>
        <v>900</v>
      </c>
      <c r="N12" s="50">
        <f t="shared" si="1"/>
        <v>7986</v>
      </c>
    </row>
    <row r="13" spans="2:14" ht="12">
      <c r="B13" s="49" t="s">
        <v>4</v>
      </c>
      <c r="C13" s="50">
        <f aca="true" t="shared" si="2" ref="C13:N13">C18+C23+C28+C32+C37+C42+C46</f>
        <v>1866</v>
      </c>
      <c r="D13" s="50">
        <f t="shared" si="2"/>
        <v>1771</v>
      </c>
      <c r="E13" s="50">
        <f t="shared" si="2"/>
        <v>2567</v>
      </c>
      <c r="F13" s="50">
        <f t="shared" si="2"/>
        <v>3357</v>
      </c>
      <c r="G13" s="50">
        <f t="shared" si="2"/>
        <v>38</v>
      </c>
      <c r="H13" s="50">
        <f t="shared" si="2"/>
        <v>9599</v>
      </c>
      <c r="I13" s="50"/>
      <c r="J13" s="50">
        <f t="shared" si="2"/>
        <v>1284</v>
      </c>
      <c r="K13" s="50">
        <f t="shared" si="2"/>
        <v>30</v>
      </c>
      <c r="L13" s="50">
        <f t="shared" si="2"/>
        <v>221</v>
      </c>
      <c r="M13" s="50">
        <f t="shared" si="2"/>
        <v>1535</v>
      </c>
      <c r="N13" s="50">
        <f t="shared" si="2"/>
        <v>11134</v>
      </c>
    </row>
    <row r="14" spans="3:14" ht="12"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ht="12">
      <c r="A15" s="49" t="s">
        <v>41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ht="12">
      <c r="A16" s="49" t="s">
        <v>42</v>
      </c>
      <c r="B16" s="49"/>
      <c r="C16" s="46">
        <f>SUM(C17:C18)</f>
        <v>3</v>
      </c>
      <c r="D16" s="46">
        <f>SUM(D17:D18)</f>
        <v>10</v>
      </c>
      <c r="E16" s="46">
        <f aca="true" t="shared" si="3" ref="E16:N16">SUM(E17:E18)</f>
        <v>12</v>
      </c>
      <c r="F16" s="46">
        <f t="shared" si="3"/>
        <v>14</v>
      </c>
      <c r="G16" s="56">
        <f t="shared" si="3"/>
        <v>0</v>
      </c>
      <c r="H16" s="57">
        <f t="shared" si="3"/>
        <v>39</v>
      </c>
      <c r="I16" s="57"/>
      <c r="J16" s="57">
        <f t="shared" si="3"/>
        <v>3</v>
      </c>
      <c r="K16" s="57">
        <f t="shared" si="3"/>
        <v>0</v>
      </c>
      <c r="L16" s="57">
        <f t="shared" si="3"/>
        <v>2</v>
      </c>
      <c r="M16" s="46">
        <f t="shared" si="3"/>
        <v>5</v>
      </c>
      <c r="N16" s="46">
        <f t="shared" si="3"/>
        <v>44</v>
      </c>
    </row>
    <row r="17" spans="1:14" ht="12">
      <c r="A17" s="49"/>
      <c r="B17" s="49" t="s">
        <v>3</v>
      </c>
      <c r="C17" s="46">
        <v>2</v>
      </c>
      <c r="D17" s="53">
        <v>4</v>
      </c>
      <c r="E17" s="46">
        <v>5</v>
      </c>
      <c r="F17" s="53">
        <v>7</v>
      </c>
      <c r="G17" s="56">
        <v>0</v>
      </c>
      <c r="H17" s="57">
        <f>SUM(C17:G17)</f>
        <v>18</v>
      </c>
      <c r="I17" s="57"/>
      <c r="J17" s="58">
        <v>2</v>
      </c>
      <c r="K17" s="57">
        <v>0</v>
      </c>
      <c r="L17" s="58">
        <v>2</v>
      </c>
      <c r="M17" s="46">
        <f>SUM(J17:L17)</f>
        <v>4</v>
      </c>
      <c r="N17" s="53">
        <f>M17+H17</f>
        <v>22</v>
      </c>
    </row>
    <row r="18" spans="1:14" ht="12">
      <c r="A18" s="49"/>
      <c r="B18" s="49" t="s">
        <v>4</v>
      </c>
      <c r="C18" s="46">
        <v>1</v>
      </c>
      <c r="D18" s="53">
        <v>6</v>
      </c>
      <c r="E18" s="46">
        <v>7</v>
      </c>
      <c r="F18" s="53">
        <v>7</v>
      </c>
      <c r="G18" s="56">
        <v>0</v>
      </c>
      <c r="H18" s="57">
        <f>SUM(C18:G18)</f>
        <v>21</v>
      </c>
      <c r="I18" s="57"/>
      <c r="J18" s="58">
        <v>1</v>
      </c>
      <c r="K18" s="57">
        <v>0</v>
      </c>
      <c r="L18" s="58">
        <v>0</v>
      </c>
      <c r="M18" s="46">
        <f>SUM(J18:L18)</f>
        <v>1</v>
      </c>
      <c r="N18" s="53">
        <f>M18+H18</f>
        <v>22</v>
      </c>
    </row>
    <row r="19" spans="1:14" ht="12">
      <c r="A19" s="49"/>
      <c r="B19" s="49"/>
      <c r="D19" s="53"/>
      <c r="F19" s="53"/>
      <c r="G19" s="57"/>
      <c r="H19" s="57"/>
      <c r="I19" s="57"/>
      <c r="J19" s="58"/>
      <c r="K19" s="57"/>
      <c r="L19" s="58"/>
      <c r="N19" s="53"/>
    </row>
    <row r="20" spans="1:14" ht="12">
      <c r="A20" s="49" t="s">
        <v>43</v>
      </c>
      <c r="B20" s="49"/>
      <c r="D20" s="53"/>
      <c r="F20" s="53"/>
      <c r="G20" s="57"/>
      <c r="H20" s="57"/>
      <c r="I20" s="57"/>
      <c r="J20" s="58"/>
      <c r="K20" s="57"/>
      <c r="L20" s="58"/>
      <c r="N20" s="53"/>
    </row>
    <row r="21" spans="1:14" ht="12">
      <c r="A21" s="49" t="s">
        <v>44</v>
      </c>
      <c r="B21" s="49"/>
      <c r="C21" s="46">
        <f>C22+C23</f>
        <v>239</v>
      </c>
      <c r="D21" s="46">
        <f aca="true" t="shared" si="4" ref="D21:N21">D22+D23</f>
        <v>207</v>
      </c>
      <c r="E21" s="46">
        <f t="shared" si="4"/>
        <v>268</v>
      </c>
      <c r="F21" s="46">
        <f t="shared" si="4"/>
        <v>295</v>
      </c>
      <c r="G21" s="57">
        <f t="shared" si="4"/>
        <v>4</v>
      </c>
      <c r="H21" s="57">
        <f t="shared" si="4"/>
        <v>1013</v>
      </c>
      <c r="I21" s="57"/>
      <c r="J21" s="57">
        <f t="shared" si="4"/>
        <v>85</v>
      </c>
      <c r="K21" s="57">
        <f t="shared" si="4"/>
        <v>1</v>
      </c>
      <c r="L21" s="57">
        <f t="shared" si="4"/>
        <v>21</v>
      </c>
      <c r="M21" s="46">
        <f t="shared" si="4"/>
        <v>107</v>
      </c>
      <c r="N21" s="46">
        <f t="shared" si="4"/>
        <v>1120</v>
      </c>
    </row>
    <row r="22" spans="1:14" ht="12">
      <c r="A22" s="49"/>
      <c r="B22" s="49" t="s">
        <v>3</v>
      </c>
      <c r="C22" s="46">
        <v>75</v>
      </c>
      <c r="D22" s="53">
        <v>73</v>
      </c>
      <c r="E22" s="46">
        <v>102</v>
      </c>
      <c r="F22" s="53">
        <v>99</v>
      </c>
      <c r="G22" s="57">
        <v>1</v>
      </c>
      <c r="H22" s="57">
        <f>SUM(C22:G22)</f>
        <v>350</v>
      </c>
      <c r="I22" s="57"/>
      <c r="J22" s="58">
        <v>23</v>
      </c>
      <c r="K22" s="57">
        <v>0</v>
      </c>
      <c r="L22" s="58">
        <v>8</v>
      </c>
      <c r="M22" s="46">
        <f>SUM(J22:L22)</f>
        <v>31</v>
      </c>
      <c r="N22" s="53">
        <f>M22+H22</f>
        <v>381</v>
      </c>
    </row>
    <row r="23" spans="1:14" ht="12">
      <c r="A23" s="49"/>
      <c r="B23" s="49" t="s">
        <v>4</v>
      </c>
      <c r="C23" s="46">
        <v>164</v>
      </c>
      <c r="D23" s="53">
        <v>134</v>
      </c>
      <c r="E23" s="46">
        <v>166</v>
      </c>
      <c r="F23" s="53">
        <v>196</v>
      </c>
      <c r="G23" s="57">
        <v>3</v>
      </c>
      <c r="H23" s="57">
        <f>SUM(C23:G23)</f>
        <v>663</v>
      </c>
      <c r="I23" s="57"/>
      <c r="J23" s="58">
        <v>62</v>
      </c>
      <c r="K23" s="57">
        <v>1</v>
      </c>
      <c r="L23" s="58">
        <v>13</v>
      </c>
      <c r="M23" s="46">
        <f>SUM(J23:L23)</f>
        <v>76</v>
      </c>
      <c r="N23" s="53">
        <f>M23+H23</f>
        <v>739</v>
      </c>
    </row>
    <row r="24" spans="1:14" ht="12">
      <c r="A24" s="49"/>
      <c r="B24" s="49"/>
      <c r="D24" s="53"/>
      <c r="F24" s="53"/>
      <c r="G24" s="57"/>
      <c r="H24" s="57"/>
      <c r="I24" s="57"/>
      <c r="J24" s="58"/>
      <c r="K24" s="57"/>
      <c r="L24" s="58"/>
      <c r="N24" s="53"/>
    </row>
    <row r="25" spans="1:14" ht="12">
      <c r="A25" s="49" t="s">
        <v>45</v>
      </c>
      <c r="B25" s="49"/>
      <c r="D25" s="53"/>
      <c r="F25" s="53"/>
      <c r="G25" s="57"/>
      <c r="H25" s="57"/>
      <c r="I25" s="57"/>
      <c r="J25" s="58"/>
      <c r="K25" s="57"/>
      <c r="L25" s="58"/>
      <c r="N25" s="53"/>
    </row>
    <row r="26" spans="1:14" ht="12">
      <c r="A26" s="49" t="s">
        <v>46</v>
      </c>
      <c r="B26" s="49"/>
      <c r="C26" s="46">
        <f>C27+C28</f>
        <v>58</v>
      </c>
      <c r="D26" s="46">
        <f aca="true" t="shared" si="5" ref="D26:N26">D27+D28</f>
        <v>58</v>
      </c>
      <c r="E26" s="46">
        <f t="shared" si="5"/>
        <v>73</v>
      </c>
      <c r="F26" s="46">
        <f t="shared" si="5"/>
        <v>96</v>
      </c>
      <c r="G26" s="57">
        <f t="shared" si="5"/>
        <v>2</v>
      </c>
      <c r="H26" s="57">
        <f t="shared" si="5"/>
        <v>287</v>
      </c>
      <c r="I26" s="57"/>
      <c r="J26" s="57">
        <f t="shared" si="5"/>
        <v>38</v>
      </c>
      <c r="K26" s="57">
        <f t="shared" si="5"/>
        <v>0</v>
      </c>
      <c r="L26" s="57">
        <f t="shared" si="5"/>
        <v>2</v>
      </c>
      <c r="M26" s="46">
        <f t="shared" si="5"/>
        <v>40</v>
      </c>
      <c r="N26" s="46">
        <f t="shared" si="5"/>
        <v>327</v>
      </c>
    </row>
    <row r="27" spans="1:14" ht="12">
      <c r="A27" s="49"/>
      <c r="B27" s="49" t="s">
        <v>3</v>
      </c>
      <c r="C27" s="46">
        <v>25</v>
      </c>
      <c r="D27" s="53">
        <v>21</v>
      </c>
      <c r="E27" s="46">
        <v>31</v>
      </c>
      <c r="F27" s="53">
        <v>41</v>
      </c>
      <c r="G27" s="57">
        <v>1</v>
      </c>
      <c r="H27" s="57">
        <f>SUM(C27:G27)</f>
        <v>119</v>
      </c>
      <c r="I27" s="57"/>
      <c r="J27" s="58">
        <v>16</v>
      </c>
      <c r="K27" s="57">
        <v>0</v>
      </c>
      <c r="L27" s="58">
        <v>1</v>
      </c>
      <c r="M27" s="46">
        <f>SUM(J27:L27)</f>
        <v>17</v>
      </c>
      <c r="N27" s="53">
        <f>M27+H27</f>
        <v>136</v>
      </c>
    </row>
    <row r="28" spans="1:14" ht="12">
      <c r="A28" s="49"/>
      <c r="B28" s="49" t="s">
        <v>4</v>
      </c>
      <c r="C28" s="46">
        <v>33</v>
      </c>
      <c r="D28" s="53">
        <v>37</v>
      </c>
      <c r="E28" s="46">
        <v>42</v>
      </c>
      <c r="F28" s="53">
        <v>55</v>
      </c>
      <c r="G28" s="57">
        <v>1</v>
      </c>
      <c r="H28" s="57">
        <f>SUM(C28:G28)</f>
        <v>168</v>
      </c>
      <c r="I28" s="57"/>
      <c r="J28" s="58">
        <v>22</v>
      </c>
      <c r="K28" s="57">
        <v>0</v>
      </c>
      <c r="L28" s="58">
        <v>1</v>
      </c>
      <c r="M28" s="46">
        <f>SUM(J28:L28)</f>
        <v>23</v>
      </c>
      <c r="N28" s="53">
        <f>M28+H28</f>
        <v>191</v>
      </c>
    </row>
    <row r="29" spans="1:14" ht="12">
      <c r="A29" s="49"/>
      <c r="B29" s="49"/>
      <c r="D29" s="53"/>
      <c r="F29" s="53"/>
      <c r="G29" s="57"/>
      <c r="H29" s="57"/>
      <c r="I29" s="57"/>
      <c r="J29" s="58"/>
      <c r="K29" s="57"/>
      <c r="L29" s="58"/>
      <c r="N29" s="53"/>
    </row>
    <row r="30" spans="1:14" ht="12">
      <c r="A30" s="49" t="s">
        <v>47</v>
      </c>
      <c r="B30" s="49"/>
      <c r="C30" s="46">
        <f aca="true" t="shared" si="6" ref="C30:N30">C31+C32</f>
        <v>129</v>
      </c>
      <c r="D30" s="46">
        <f t="shared" si="6"/>
        <v>102</v>
      </c>
      <c r="E30" s="46">
        <f t="shared" si="6"/>
        <v>127</v>
      </c>
      <c r="F30" s="46">
        <f t="shared" si="6"/>
        <v>179</v>
      </c>
      <c r="G30" s="57">
        <f t="shared" si="6"/>
        <v>2</v>
      </c>
      <c r="H30" s="57">
        <f t="shared" si="6"/>
        <v>539</v>
      </c>
      <c r="I30" s="57"/>
      <c r="J30" s="57">
        <f t="shared" si="6"/>
        <v>43</v>
      </c>
      <c r="K30" s="57">
        <f t="shared" si="6"/>
        <v>0</v>
      </c>
      <c r="L30" s="57">
        <f t="shared" si="6"/>
        <v>8</v>
      </c>
      <c r="M30" s="46">
        <f t="shared" si="6"/>
        <v>51</v>
      </c>
      <c r="N30" s="46">
        <f t="shared" si="6"/>
        <v>590</v>
      </c>
    </row>
    <row r="31" spans="1:14" ht="12">
      <c r="A31" s="49"/>
      <c r="B31" s="49" t="s">
        <v>3</v>
      </c>
      <c r="C31" s="46">
        <v>53</v>
      </c>
      <c r="D31" s="53">
        <v>41</v>
      </c>
      <c r="E31" s="46">
        <v>62</v>
      </c>
      <c r="F31" s="53">
        <v>90</v>
      </c>
      <c r="G31" s="57">
        <v>2</v>
      </c>
      <c r="H31" s="57">
        <f>SUM(C31:G31)</f>
        <v>248</v>
      </c>
      <c r="I31" s="57"/>
      <c r="J31" s="58">
        <v>16</v>
      </c>
      <c r="K31" s="57">
        <v>0</v>
      </c>
      <c r="L31" s="58">
        <v>4</v>
      </c>
      <c r="M31" s="46">
        <f>SUM(J31:L31)</f>
        <v>20</v>
      </c>
      <c r="N31" s="53">
        <f>M31+H31</f>
        <v>268</v>
      </c>
    </row>
    <row r="32" spans="1:14" ht="12">
      <c r="A32" s="49"/>
      <c r="B32" s="49" t="s">
        <v>4</v>
      </c>
      <c r="C32" s="46">
        <v>76</v>
      </c>
      <c r="D32" s="46">
        <v>61</v>
      </c>
      <c r="E32" s="46">
        <v>65</v>
      </c>
      <c r="F32" s="46">
        <v>89</v>
      </c>
      <c r="G32" s="57">
        <v>0</v>
      </c>
      <c r="H32" s="57">
        <f>SUM(C32:G32)</f>
        <v>291</v>
      </c>
      <c r="I32" s="57"/>
      <c r="J32" s="57">
        <v>27</v>
      </c>
      <c r="K32" s="57">
        <v>0</v>
      </c>
      <c r="L32" s="57">
        <v>4</v>
      </c>
      <c r="M32" s="46">
        <f>SUM(J32:L32)</f>
        <v>31</v>
      </c>
      <c r="N32" s="53">
        <f>M32+H32</f>
        <v>322</v>
      </c>
    </row>
    <row r="33" spans="1:12" ht="12">
      <c r="A33" s="49"/>
      <c r="B33" s="49"/>
      <c r="G33" s="57"/>
      <c r="H33" s="57"/>
      <c r="I33" s="57"/>
      <c r="J33" s="57"/>
      <c r="K33" s="57"/>
      <c r="L33" s="57"/>
    </row>
    <row r="34" spans="1:12" ht="12">
      <c r="A34" s="49" t="s">
        <v>48</v>
      </c>
      <c r="B34" s="49"/>
      <c r="G34" s="57"/>
      <c r="H34" s="57"/>
      <c r="I34" s="57"/>
      <c r="J34" s="57"/>
      <c r="K34" s="57"/>
      <c r="L34" s="57"/>
    </row>
    <row r="35" spans="1:14" ht="12">
      <c r="A35" s="49" t="s">
        <v>49</v>
      </c>
      <c r="B35" s="49"/>
      <c r="C35" s="46">
        <f>C36+C37</f>
        <v>2431</v>
      </c>
      <c r="D35" s="46">
        <f aca="true" t="shared" si="7" ref="D35:N35">D36+D37</f>
        <v>2451</v>
      </c>
      <c r="E35" s="46">
        <f t="shared" si="7"/>
        <v>3920</v>
      </c>
      <c r="F35" s="46">
        <f t="shared" si="7"/>
        <v>5210</v>
      </c>
      <c r="G35" s="57">
        <f t="shared" si="7"/>
        <v>38</v>
      </c>
      <c r="H35" s="57">
        <f t="shared" si="7"/>
        <v>14050</v>
      </c>
      <c r="I35" s="57"/>
      <c r="J35" s="57">
        <f t="shared" si="7"/>
        <v>1595</v>
      </c>
      <c r="K35" s="57">
        <f t="shared" si="7"/>
        <v>33</v>
      </c>
      <c r="L35" s="57">
        <f t="shared" si="7"/>
        <v>251</v>
      </c>
      <c r="M35" s="46">
        <f t="shared" si="7"/>
        <v>1879</v>
      </c>
      <c r="N35" s="46">
        <f t="shared" si="7"/>
        <v>15929</v>
      </c>
    </row>
    <row r="36" spans="1:14" ht="12">
      <c r="A36" s="49"/>
      <c r="B36" s="49" t="s">
        <v>3</v>
      </c>
      <c r="C36" s="46">
        <v>937</v>
      </c>
      <c r="D36" s="53">
        <v>1004</v>
      </c>
      <c r="E36" s="46">
        <v>1725</v>
      </c>
      <c r="F36" s="53">
        <v>2290</v>
      </c>
      <c r="G36" s="57">
        <v>17</v>
      </c>
      <c r="H36" s="57">
        <f>SUM(C36:G36)</f>
        <v>5973</v>
      </c>
      <c r="I36" s="57"/>
      <c r="J36" s="58">
        <v>562</v>
      </c>
      <c r="K36" s="57">
        <v>6</v>
      </c>
      <c r="L36" s="58">
        <v>89</v>
      </c>
      <c r="M36" s="46">
        <f>SUM(J36:L36)</f>
        <v>657</v>
      </c>
      <c r="N36" s="53">
        <f>M36+H36</f>
        <v>6630</v>
      </c>
    </row>
    <row r="37" spans="1:14" ht="12">
      <c r="A37" s="49"/>
      <c r="B37" s="49" t="s">
        <v>4</v>
      </c>
      <c r="C37" s="46">
        <v>1494</v>
      </c>
      <c r="D37" s="53">
        <v>1447</v>
      </c>
      <c r="E37" s="46">
        <v>2195</v>
      </c>
      <c r="F37" s="53">
        <v>2920</v>
      </c>
      <c r="G37" s="57">
        <v>21</v>
      </c>
      <c r="H37" s="57">
        <f>SUM(C37:G37)</f>
        <v>8077</v>
      </c>
      <c r="I37" s="57"/>
      <c r="J37" s="58">
        <v>1033</v>
      </c>
      <c r="K37" s="57">
        <v>27</v>
      </c>
      <c r="L37" s="58">
        <v>162</v>
      </c>
      <c r="M37" s="46">
        <f>SUM(J37:L37)</f>
        <v>1222</v>
      </c>
      <c r="N37" s="53">
        <f>M37+H37</f>
        <v>9299</v>
      </c>
    </row>
    <row r="38" spans="1:12" ht="12">
      <c r="A38" s="49"/>
      <c r="B38" s="49"/>
      <c r="G38" s="57"/>
      <c r="H38" s="57"/>
      <c r="I38" s="57"/>
      <c r="J38" s="57"/>
      <c r="K38" s="57"/>
      <c r="L38" s="57"/>
    </row>
    <row r="39" spans="1:12" ht="12">
      <c r="A39" s="49" t="s">
        <v>50</v>
      </c>
      <c r="B39" s="49"/>
      <c r="G39" s="57"/>
      <c r="H39" s="57"/>
      <c r="I39" s="57"/>
      <c r="J39" s="57"/>
      <c r="K39" s="57"/>
      <c r="L39" s="57"/>
    </row>
    <row r="40" spans="1:14" ht="12">
      <c r="A40" s="49" t="s">
        <v>51</v>
      </c>
      <c r="C40" s="46">
        <f>C41+C42</f>
        <v>12</v>
      </c>
      <c r="D40" s="46">
        <f aca="true" t="shared" si="8" ref="D40:N40">D41+D42</f>
        <v>23</v>
      </c>
      <c r="E40" s="46">
        <f t="shared" si="8"/>
        <v>42</v>
      </c>
      <c r="F40" s="46">
        <f t="shared" si="8"/>
        <v>60</v>
      </c>
      <c r="G40" s="57">
        <f t="shared" si="8"/>
        <v>19</v>
      </c>
      <c r="H40" s="57">
        <f t="shared" si="8"/>
        <v>156</v>
      </c>
      <c r="I40" s="57"/>
      <c r="J40" s="57">
        <f t="shared" si="8"/>
        <v>226</v>
      </c>
      <c r="K40" s="57">
        <f t="shared" si="8"/>
        <v>1</v>
      </c>
      <c r="L40" s="57">
        <f t="shared" si="8"/>
        <v>65</v>
      </c>
      <c r="M40" s="46">
        <f t="shared" si="8"/>
        <v>292</v>
      </c>
      <c r="N40" s="46">
        <f t="shared" si="8"/>
        <v>448</v>
      </c>
    </row>
    <row r="41" spans="1:14" ht="12">
      <c r="A41" s="49"/>
      <c r="B41" s="49" t="s">
        <v>3</v>
      </c>
      <c r="C41" s="46">
        <v>8</v>
      </c>
      <c r="D41" s="53">
        <v>5</v>
      </c>
      <c r="E41" s="46">
        <v>17</v>
      </c>
      <c r="F41" s="53">
        <v>31</v>
      </c>
      <c r="G41" s="57">
        <v>8</v>
      </c>
      <c r="H41" s="57">
        <f>SUM(C41:G41)</f>
        <v>69</v>
      </c>
      <c r="I41" s="57"/>
      <c r="J41" s="58">
        <v>115</v>
      </c>
      <c r="K41" s="57">
        <v>0</v>
      </c>
      <c r="L41" s="58">
        <v>24</v>
      </c>
      <c r="M41" s="46">
        <f>SUM(J41:L41)</f>
        <v>139</v>
      </c>
      <c r="N41" s="53">
        <f>M41+H41</f>
        <v>208</v>
      </c>
    </row>
    <row r="42" spans="1:14" ht="12">
      <c r="A42" s="49"/>
      <c r="B42" s="49" t="s">
        <v>4</v>
      </c>
      <c r="C42" s="46">
        <v>4</v>
      </c>
      <c r="D42" s="53">
        <v>18</v>
      </c>
      <c r="E42" s="46">
        <v>25</v>
      </c>
      <c r="F42" s="53">
        <v>29</v>
      </c>
      <c r="G42" s="57">
        <v>11</v>
      </c>
      <c r="H42" s="57">
        <f>SUM(C42:G42)</f>
        <v>87</v>
      </c>
      <c r="I42" s="57"/>
      <c r="J42" s="58">
        <v>111</v>
      </c>
      <c r="K42" s="57">
        <v>1</v>
      </c>
      <c r="L42" s="58">
        <v>41</v>
      </c>
      <c r="M42" s="46">
        <f>SUM(J42:L42)</f>
        <v>153</v>
      </c>
      <c r="N42" s="53">
        <f>M42+H42</f>
        <v>240</v>
      </c>
    </row>
    <row r="43" spans="1:12" ht="12">
      <c r="A43" s="49"/>
      <c r="B43" s="49"/>
      <c r="G43" s="57"/>
      <c r="H43" s="57"/>
      <c r="I43" s="57"/>
      <c r="J43" s="57"/>
      <c r="K43" s="57"/>
      <c r="L43" s="57"/>
    </row>
    <row r="44" spans="1:14" ht="12">
      <c r="A44" s="49" t="s">
        <v>52</v>
      </c>
      <c r="B44" s="49"/>
      <c r="C44" s="46">
        <f>C45+C46</f>
        <v>181</v>
      </c>
      <c r="D44" s="46">
        <f aca="true" t="shared" si="9" ref="D44:N44">D45+D46</f>
        <v>131</v>
      </c>
      <c r="E44" s="46">
        <f t="shared" si="9"/>
        <v>151</v>
      </c>
      <c r="F44" s="46">
        <f t="shared" si="9"/>
        <v>130</v>
      </c>
      <c r="G44" s="57">
        <f t="shared" si="9"/>
        <v>8</v>
      </c>
      <c r="H44" s="57">
        <f t="shared" si="9"/>
        <v>601</v>
      </c>
      <c r="I44" s="57"/>
      <c r="J44" s="57">
        <f t="shared" si="9"/>
        <v>60</v>
      </c>
      <c r="K44" s="57">
        <f t="shared" si="9"/>
        <v>1</v>
      </c>
      <c r="L44" s="57">
        <f t="shared" si="9"/>
        <v>0</v>
      </c>
      <c r="M44" s="46">
        <f t="shared" si="9"/>
        <v>61</v>
      </c>
      <c r="N44" s="46">
        <f t="shared" si="9"/>
        <v>662</v>
      </c>
    </row>
    <row r="45" spans="1:14" ht="12">
      <c r="A45" s="49"/>
      <c r="B45" s="49" t="s">
        <v>3</v>
      </c>
      <c r="C45" s="46">
        <v>87</v>
      </c>
      <c r="D45" s="53">
        <v>63</v>
      </c>
      <c r="E45" s="46">
        <v>84</v>
      </c>
      <c r="F45" s="53">
        <v>69</v>
      </c>
      <c r="G45" s="57">
        <v>6</v>
      </c>
      <c r="H45" s="57">
        <f>SUM(C45:G45)</f>
        <v>309</v>
      </c>
      <c r="I45" s="57"/>
      <c r="J45" s="58">
        <v>32</v>
      </c>
      <c r="K45" s="57">
        <v>0</v>
      </c>
      <c r="L45" s="58">
        <v>0</v>
      </c>
      <c r="M45" s="46">
        <f>SUM(J45:L45)</f>
        <v>32</v>
      </c>
      <c r="N45" s="53">
        <f>M45+H45</f>
        <v>341</v>
      </c>
    </row>
    <row r="46" spans="1:14" ht="12">
      <c r="A46" s="49"/>
      <c r="B46" s="49" t="s">
        <v>4</v>
      </c>
      <c r="C46" s="46">
        <v>94</v>
      </c>
      <c r="D46" s="53">
        <v>68</v>
      </c>
      <c r="E46" s="46">
        <v>67</v>
      </c>
      <c r="F46" s="53">
        <v>61</v>
      </c>
      <c r="G46" s="57">
        <v>2</v>
      </c>
      <c r="H46" s="57">
        <f>SUM(C46:G46)</f>
        <v>292</v>
      </c>
      <c r="I46" s="57"/>
      <c r="J46" s="58">
        <v>28</v>
      </c>
      <c r="K46" s="57">
        <v>1</v>
      </c>
      <c r="L46" s="58">
        <v>0</v>
      </c>
      <c r="M46" s="46">
        <f>SUM(J46:L46)</f>
        <v>29</v>
      </c>
      <c r="N46" s="53">
        <f>M46+H46</f>
        <v>321</v>
      </c>
    </row>
    <row r="47" spans="1:14" ht="12">
      <c r="A47" s="49"/>
      <c r="B47" s="49"/>
      <c r="D47" s="53"/>
      <c r="F47" s="53"/>
      <c r="G47" s="57"/>
      <c r="H47" s="57"/>
      <c r="I47" s="57"/>
      <c r="J47" s="58"/>
      <c r="K47" s="57"/>
      <c r="L47" s="58"/>
      <c r="N47" s="53"/>
    </row>
    <row r="48" spans="1:14" ht="12">
      <c r="A48" s="49"/>
      <c r="B48" s="49"/>
      <c r="D48" s="53"/>
      <c r="F48" s="53"/>
      <c r="J48" s="53"/>
      <c r="L48" s="53"/>
      <c r="N48" s="53"/>
    </row>
    <row r="49" spans="1:14" ht="12">
      <c r="A49" s="49"/>
      <c r="B49" s="49"/>
      <c r="D49" s="53"/>
      <c r="F49" s="53"/>
      <c r="J49" s="53"/>
      <c r="L49" s="53"/>
      <c r="N49" s="53"/>
    </row>
    <row r="50" spans="1:14" ht="12">
      <c r="A50" s="49"/>
      <c r="B50" s="49"/>
      <c r="D50" s="53"/>
      <c r="F50" s="53"/>
      <c r="J50" s="53"/>
      <c r="L50" s="53"/>
      <c r="N50" s="53"/>
    </row>
    <row r="51" spans="1:14" ht="12">
      <c r="A51" s="49"/>
      <c r="B51" s="49"/>
      <c r="D51" s="53"/>
      <c r="F51" s="53"/>
      <c r="J51" s="53"/>
      <c r="L51" s="53"/>
      <c r="N51" s="53"/>
    </row>
    <row r="52" spans="1:14" ht="12">
      <c r="A52" s="49"/>
      <c r="B52" s="49"/>
      <c r="D52" s="53"/>
      <c r="F52" s="53"/>
      <c r="J52" s="53"/>
      <c r="L52" s="53"/>
      <c r="N52" s="53"/>
    </row>
    <row r="53" spans="1:14" ht="12">
      <c r="A53" s="49"/>
      <c r="B53" s="49"/>
      <c r="D53" s="53"/>
      <c r="F53" s="53"/>
      <c r="J53" s="53"/>
      <c r="L53" s="53"/>
      <c r="N53" s="53"/>
    </row>
    <row r="54" spans="1:14" ht="12">
      <c r="A54" s="49"/>
      <c r="B54" s="49"/>
      <c r="D54" s="53"/>
      <c r="F54" s="53"/>
      <c r="J54" s="53"/>
      <c r="L54" s="53"/>
      <c r="N54" s="53"/>
    </row>
    <row r="55" spans="1:14" ht="12">
      <c r="A55" s="49"/>
      <c r="B55" s="49"/>
      <c r="D55" s="53"/>
      <c r="F55" s="53"/>
      <c r="J55" s="53"/>
      <c r="L55" s="53"/>
      <c r="N55" s="53"/>
    </row>
    <row r="56" spans="1:14" ht="12">
      <c r="A56" s="49"/>
      <c r="B56" s="49"/>
      <c r="D56" s="53"/>
      <c r="F56" s="53"/>
      <c r="J56" s="53"/>
      <c r="L56" s="53"/>
      <c r="N56" s="53"/>
    </row>
    <row r="57" spans="1:2" ht="12">
      <c r="A57" s="49"/>
      <c r="B57" s="49"/>
    </row>
    <row r="58" spans="1:2" ht="12">
      <c r="A58" s="49"/>
      <c r="B58" s="49"/>
    </row>
    <row r="59" spans="1:2" ht="12">
      <c r="A59" s="49"/>
      <c r="B59" s="49"/>
    </row>
    <row r="60" spans="1:14" ht="18" customHeight="1">
      <c r="A60" s="54"/>
      <c r="B60" s="45"/>
      <c r="C60" s="45"/>
      <c r="D60" s="55"/>
      <c r="E60" s="45"/>
      <c r="F60" s="55"/>
      <c r="G60" s="45"/>
      <c r="H60" s="45"/>
      <c r="I60" s="45"/>
      <c r="J60" s="55"/>
      <c r="K60" s="45"/>
      <c r="L60" s="55"/>
      <c r="M60" s="45"/>
      <c r="N60" s="55"/>
    </row>
  </sheetData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35" customWidth="1"/>
    <col min="2" max="2" width="23.7109375" style="135" customWidth="1"/>
    <col min="3" max="3" width="7.421875" style="135" customWidth="1"/>
    <col min="4" max="4" width="7.8515625" style="135" customWidth="1"/>
    <col min="5" max="6" width="6.28125" style="135" customWidth="1"/>
    <col min="7" max="8" width="5.57421875" style="135" customWidth="1"/>
    <col min="9" max="9" width="1.421875" style="135" customWidth="1"/>
    <col min="10" max="10" width="6.28125" style="135" customWidth="1"/>
    <col min="11" max="11" width="4.7109375" style="135" customWidth="1"/>
    <col min="12" max="13" width="5.00390625" style="135" customWidth="1"/>
    <col min="14" max="14" width="6.7109375" style="135" customWidth="1"/>
    <col min="15" max="16384" width="8.00390625" style="135" customWidth="1"/>
  </cols>
  <sheetData>
    <row r="1" spans="1:14" ht="12">
      <c r="A1" s="133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">
      <c r="A2" s="133" t="s">
        <v>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">
      <c r="A3" s="133" t="s">
        <v>53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">
      <c r="A4" s="133" t="s">
        <v>649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3:14" ht="12">
      <c r="C6" s="136" t="s">
        <v>54</v>
      </c>
      <c r="D6" s="136"/>
      <c r="E6" s="136"/>
      <c r="F6" s="136"/>
      <c r="G6" s="136"/>
      <c r="H6" s="136"/>
      <c r="I6" s="134"/>
      <c r="J6" s="136" t="s">
        <v>40</v>
      </c>
      <c r="K6" s="136"/>
      <c r="L6" s="136"/>
      <c r="M6" s="136"/>
      <c r="N6" s="137" t="s">
        <v>481</v>
      </c>
    </row>
    <row r="7" spans="3:14" ht="12">
      <c r="C7" s="67" t="s">
        <v>13</v>
      </c>
      <c r="D7" s="151" t="s">
        <v>11</v>
      </c>
      <c r="E7" s="67" t="s">
        <v>10</v>
      </c>
      <c r="F7" s="67" t="s">
        <v>9</v>
      </c>
      <c r="G7" s="151" t="s">
        <v>55</v>
      </c>
      <c r="H7" s="67" t="s">
        <v>482</v>
      </c>
      <c r="I7" s="67"/>
      <c r="J7" s="67" t="s">
        <v>7</v>
      </c>
      <c r="K7" s="67" t="s">
        <v>98</v>
      </c>
      <c r="L7" s="67" t="s">
        <v>483</v>
      </c>
      <c r="M7" s="67" t="s">
        <v>482</v>
      </c>
      <c r="N7" s="67" t="s">
        <v>5</v>
      </c>
    </row>
    <row r="8" spans="1:14" ht="12">
      <c r="A8" s="68" t="s">
        <v>16</v>
      </c>
      <c r="C8" s="68">
        <f>C10+C18+C36+C42+C46+C51+C52+C53</f>
        <v>3053</v>
      </c>
      <c r="D8" s="68">
        <f>D10+D18+D36+D42+D46+D51+D52+D53</f>
        <v>2982</v>
      </c>
      <c r="E8" s="68">
        <f>E10+E18+E36+E42+E46+E51+E52+E53</f>
        <v>4593</v>
      </c>
      <c r="F8" s="68">
        <f>F10+F18+F36+F42+F46+F51+F52+F53</f>
        <v>5984</v>
      </c>
      <c r="G8" s="68">
        <f>G10+G18+G36+G42+G46+G51+G52+G53</f>
        <v>73</v>
      </c>
      <c r="H8" s="68">
        <f>SUM(C8:G8)</f>
        <v>16685</v>
      </c>
      <c r="I8" s="68"/>
      <c r="J8" s="68">
        <f>J10+J18+J36+J42+J46+J51+J52+J53</f>
        <v>2050</v>
      </c>
      <c r="K8" s="68">
        <f>K10+K18+K36+K42+K46+K51+K52+K53</f>
        <v>36</v>
      </c>
      <c r="L8" s="68">
        <f>L10+L18+L36+L42+L46+L51+L52+L53</f>
        <v>349</v>
      </c>
      <c r="M8" s="68">
        <f>SUM(J8:L8)</f>
        <v>2435</v>
      </c>
      <c r="N8" s="68">
        <f>N10+N18+N36+N42+N46+N51+N52+N53</f>
        <v>19120</v>
      </c>
    </row>
    <row r="9" ht="6.75" customHeight="1"/>
    <row r="10" spans="1:14" ht="12">
      <c r="A10" s="69" t="s">
        <v>99</v>
      </c>
      <c r="B10" s="138"/>
      <c r="C10" s="69">
        <f>C11+C12+C13+C14+C15+C16+C17</f>
        <v>354</v>
      </c>
      <c r="D10" s="69">
        <f>D11+D12+D13+D14+D15+D16+D17</f>
        <v>424</v>
      </c>
      <c r="E10" s="69">
        <f>E11+E12+E13+E14+E15+E16+E17</f>
        <v>996</v>
      </c>
      <c r="F10" s="69">
        <f>F11+F12+F13+F14+F15+F16+F17</f>
        <v>1453</v>
      </c>
      <c r="G10" s="69">
        <f>G11+G12+G13+G14+G15+G16+G17</f>
        <v>0</v>
      </c>
      <c r="H10" s="68">
        <f aca="true" t="shared" si="0" ref="H10:H53">SUM(C10:G10)</f>
        <v>3227</v>
      </c>
      <c r="I10" s="69"/>
      <c r="J10" s="69">
        <f>J11+J12+J13+J14+J15+J16+J17</f>
        <v>294</v>
      </c>
      <c r="K10" s="69">
        <f>K11+K12+K13+K14+K15+K16+K17</f>
        <v>0</v>
      </c>
      <c r="L10" s="69">
        <f>L11+L12+L13+L14+L15+L16+L17</f>
        <v>0</v>
      </c>
      <c r="M10" s="68">
        <f aca="true" t="shared" si="1" ref="M10:M53">SUM(J10:L10)</f>
        <v>294</v>
      </c>
      <c r="N10" s="69">
        <f aca="true" t="shared" si="2" ref="N10:N41">M10+H10</f>
        <v>3521</v>
      </c>
    </row>
    <row r="11" spans="1:14" ht="12">
      <c r="A11" s="138"/>
      <c r="B11" s="138" t="s">
        <v>56</v>
      </c>
      <c r="C11" s="135">
        <v>26</v>
      </c>
      <c r="D11" s="135">
        <v>25</v>
      </c>
      <c r="E11" s="135">
        <v>89</v>
      </c>
      <c r="F11" s="135">
        <v>99</v>
      </c>
      <c r="G11" s="138">
        <v>0</v>
      </c>
      <c r="H11" s="135">
        <f t="shared" si="0"/>
        <v>239</v>
      </c>
      <c r="I11" s="138"/>
      <c r="J11" s="138">
        <v>11</v>
      </c>
      <c r="K11" s="138">
        <v>0</v>
      </c>
      <c r="L11" s="138">
        <v>0</v>
      </c>
      <c r="M11" s="135">
        <f t="shared" si="1"/>
        <v>11</v>
      </c>
      <c r="N11" s="138">
        <f t="shared" si="2"/>
        <v>250</v>
      </c>
    </row>
    <row r="12" spans="1:14" ht="12">
      <c r="A12" s="138"/>
      <c r="B12" s="138" t="s">
        <v>57</v>
      </c>
      <c r="C12" s="135">
        <v>55</v>
      </c>
      <c r="D12" s="135">
        <v>48</v>
      </c>
      <c r="E12" s="135">
        <v>167</v>
      </c>
      <c r="F12" s="135">
        <v>183</v>
      </c>
      <c r="G12" s="138">
        <v>0</v>
      </c>
      <c r="H12" s="135">
        <f t="shared" si="0"/>
        <v>453</v>
      </c>
      <c r="I12" s="138"/>
      <c r="J12" s="138">
        <v>45</v>
      </c>
      <c r="K12" s="138">
        <v>0</v>
      </c>
      <c r="L12" s="138">
        <v>0</v>
      </c>
      <c r="M12" s="135">
        <f t="shared" si="1"/>
        <v>45</v>
      </c>
      <c r="N12" s="138">
        <f t="shared" si="2"/>
        <v>498</v>
      </c>
    </row>
    <row r="13" spans="1:14" ht="12">
      <c r="A13" s="138"/>
      <c r="B13" s="138" t="s">
        <v>58</v>
      </c>
      <c r="C13" s="135">
        <v>70</v>
      </c>
      <c r="D13" s="135">
        <v>63</v>
      </c>
      <c r="E13" s="135">
        <v>130</v>
      </c>
      <c r="F13" s="135">
        <v>195</v>
      </c>
      <c r="G13" s="138">
        <v>0</v>
      </c>
      <c r="H13" s="135">
        <f t="shared" si="0"/>
        <v>458</v>
      </c>
      <c r="I13" s="138"/>
      <c r="J13" s="138">
        <v>44</v>
      </c>
      <c r="K13" s="138">
        <v>0</v>
      </c>
      <c r="L13" s="138">
        <v>0</v>
      </c>
      <c r="M13" s="135">
        <f t="shared" si="1"/>
        <v>44</v>
      </c>
      <c r="N13" s="138">
        <f t="shared" si="2"/>
        <v>502</v>
      </c>
    </row>
    <row r="14" spans="1:14" ht="12">
      <c r="A14" s="138"/>
      <c r="B14" s="138" t="s">
        <v>59</v>
      </c>
      <c r="C14" s="135">
        <v>20</v>
      </c>
      <c r="D14" s="135">
        <v>45</v>
      </c>
      <c r="E14" s="135">
        <v>117</v>
      </c>
      <c r="F14" s="135">
        <v>198</v>
      </c>
      <c r="G14" s="138">
        <v>0</v>
      </c>
      <c r="H14" s="135">
        <f t="shared" si="0"/>
        <v>380</v>
      </c>
      <c r="I14" s="138"/>
      <c r="J14" s="138">
        <v>0</v>
      </c>
      <c r="K14" s="138">
        <v>0</v>
      </c>
      <c r="L14" s="138">
        <v>0</v>
      </c>
      <c r="M14" s="135">
        <f t="shared" si="1"/>
        <v>0</v>
      </c>
      <c r="N14" s="138">
        <f t="shared" si="2"/>
        <v>380</v>
      </c>
    </row>
    <row r="15" spans="1:14" ht="12">
      <c r="A15" s="138"/>
      <c r="B15" s="138" t="s">
        <v>137</v>
      </c>
      <c r="C15" s="135">
        <v>61</v>
      </c>
      <c r="D15" s="135">
        <v>69</v>
      </c>
      <c r="E15" s="135">
        <v>106</v>
      </c>
      <c r="F15" s="135">
        <v>188</v>
      </c>
      <c r="G15" s="138">
        <v>0</v>
      </c>
      <c r="H15" s="135">
        <f t="shared" si="0"/>
        <v>424</v>
      </c>
      <c r="I15" s="138"/>
      <c r="J15" s="138">
        <v>63</v>
      </c>
      <c r="K15" s="138">
        <v>0</v>
      </c>
      <c r="L15" s="138">
        <v>0</v>
      </c>
      <c r="M15" s="135">
        <f t="shared" si="1"/>
        <v>63</v>
      </c>
      <c r="N15" s="138">
        <f t="shared" si="2"/>
        <v>487</v>
      </c>
    </row>
    <row r="16" spans="1:14" ht="12">
      <c r="A16" s="138"/>
      <c r="B16" s="138" t="s">
        <v>153</v>
      </c>
      <c r="C16" s="135">
        <v>84</v>
      </c>
      <c r="D16" s="135">
        <v>106</v>
      </c>
      <c r="E16" s="135">
        <v>227</v>
      </c>
      <c r="F16" s="135">
        <v>389</v>
      </c>
      <c r="G16" s="138">
        <v>0</v>
      </c>
      <c r="H16" s="135">
        <f t="shared" si="0"/>
        <v>806</v>
      </c>
      <c r="I16" s="138"/>
      <c r="J16" s="138">
        <v>82</v>
      </c>
      <c r="K16" s="138">
        <v>0</v>
      </c>
      <c r="L16" s="138">
        <v>0</v>
      </c>
      <c r="M16" s="135">
        <f t="shared" si="1"/>
        <v>82</v>
      </c>
      <c r="N16" s="138">
        <f t="shared" si="2"/>
        <v>888</v>
      </c>
    </row>
    <row r="17" spans="1:14" ht="12">
      <c r="A17" s="138"/>
      <c r="B17" s="138" t="s">
        <v>60</v>
      </c>
      <c r="C17" s="135">
        <v>38</v>
      </c>
      <c r="D17" s="135">
        <v>68</v>
      </c>
      <c r="E17" s="135">
        <v>160</v>
      </c>
      <c r="F17" s="135">
        <v>201</v>
      </c>
      <c r="G17" s="138">
        <v>0</v>
      </c>
      <c r="H17" s="135">
        <f t="shared" si="0"/>
        <v>467</v>
      </c>
      <c r="I17" s="138"/>
      <c r="J17" s="138">
        <f>55-6</f>
        <v>49</v>
      </c>
      <c r="K17" s="138">
        <v>0</v>
      </c>
      <c r="L17" s="138">
        <v>0</v>
      </c>
      <c r="M17" s="135">
        <f t="shared" si="1"/>
        <v>49</v>
      </c>
      <c r="N17" s="138">
        <f t="shared" si="2"/>
        <v>516</v>
      </c>
    </row>
    <row r="18" spans="1:14" ht="12">
      <c r="A18" s="69" t="s">
        <v>61</v>
      </c>
      <c r="B18" s="138"/>
      <c r="C18" s="69">
        <f>C19+C20+C21+C22+C23+C24+C25+C26+C27+C28+C29+C30+C31+C32+C33+C34+C35</f>
        <v>711</v>
      </c>
      <c r="D18" s="69">
        <f>D19+D20+D21+D22+D23+D24+D25+D26+D27+D28+D29+D30+D31+D32+D33+D34+D35</f>
        <v>811</v>
      </c>
      <c r="E18" s="69">
        <f>E19+E20+E21+E22+E23+E24+E25+E26+E27+E28+E29+E30+E31+E32+E33+E34+E35</f>
        <v>1361</v>
      </c>
      <c r="F18" s="69">
        <f>F19+F20+F21+F22+F23+F24+F25+F26+F27+F28+F29+F30+F31+F32+F33+F34+F35</f>
        <v>2030</v>
      </c>
      <c r="G18" s="69">
        <f>G19+G20+G21+G22+G23+G24+G25+G26+G27+G28+G29+G30+G31+G32+G33+G34+G35</f>
        <v>0</v>
      </c>
      <c r="H18" s="68">
        <f t="shared" si="0"/>
        <v>4913</v>
      </c>
      <c r="I18" s="69"/>
      <c r="J18" s="69">
        <f>J19+J20+J21+J22+J23+J24+J25+J26+J27+J28+J29+J30+J31+J32+J33+J34+J35</f>
        <v>674</v>
      </c>
      <c r="K18" s="69">
        <f>K19+K20+K21+K22+K23+K24+K25+K26+K27+K28+K29+K30+K31+K32+K33+K34+K35</f>
        <v>22</v>
      </c>
      <c r="L18" s="69">
        <f>L19+L20+L21+L22+L23+L24+L25+L26+L27+L28+L29+L30+L31+L32+L33+L34+L35</f>
        <v>187</v>
      </c>
      <c r="M18" s="68">
        <f t="shared" si="1"/>
        <v>883</v>
      </c>
      <c r="N18" s="69">
        <f t="shared" si="2"/>
        <v>5796</v>
      </c>
    </row>
    <row r="19" spans="1:14" ht="12">
      <c r="A19" s="138"/>
      <c r="B19" s="138" t="s">
        <v>62</v>
      </c>
      <c r="C19" s="135">
        <v>15</v>
      </c>
      <c r="D19" s="135">
        <v>10</v>
      </c>
      <c r="E19" s="135">
        <v>28</v>
      </c>
      <c r="F19" s="135">
        <v>37</v>
      </c>
      <c r="G19" s="138">
        <v>0</v>
      </c>
      <c r="H19" s="135">
        <f t="shared" si="0"/>
        <v>90</v>
      </c>
      <c r="I19" s="138"/>
      <c r="J19" s="138">
        <v>0</v>
      </c>
      <c r="K19" s="138">
        <v>0</v>
      </c>
      <c r="L19" s="138">
        <v>0</v>
      </c>
      <c r="M19" s="135">
        <f t="shared" si="1"/>
        <v>0</v>
      </c>
      <c r="N19" s="138">
        <f t="shared" si="2"/>
        <v>90</v>
      </c>
    </row>
    <row r="20" spans="1:14" ht="12">
      <c r="A20" s="138"/>
      <c r="B20" s="138" t="s">
        <v>63</v>
      </c>
      <c r="C20" s="135">
        <v>88</v>
      </c>
      <c r="D20" s="135">
        <v>74</v>
      </c>
      <c r="E20" s="135">
        <v>102</v>
      </c>
      <c r="F20" s="135">
        <v>168</v>
      </c>
      <c r="G20" s="138">
        <v>0</v>
      </c>
      <c r="H20" s="135">
        <f t="shared" si="0"/>
        <v>432</v>
      </c>
      <c r="I20" s="138"/>
      <c r="J20" s="138">
        <v>41</v>
      </c>
      <c r="K20" s="138">
        <v>0</v>
      </c>
      <c r="L20" s="138">
        <v>36</v>
      </c>
      <c r="M20" s="135">
        <f t="shared" si="1"/>
        <v>77</v>
      </c>
      <c r="N20" s="138">
        <f t="shared" si="2"/>
        <v>509</v>
      </c>
    </row>
    <row r="21" spans="1:14" ht="12">
      <c r="A21" s="138"/>
      <c r="B21" s="138" t="s">
        <v>64</v>
      </c>
      <c r="C21" s="135">
        <v>19</v>
      </c>
      <c r="D21" s="135">
        <v>23</v>
      </c>
      <c r="E21" s="135">
        <v>44</v>
      </c>
      <c r="F21" s="135">
        <v>46</v>
      </c>
      <c r="G21" s="138">
        <v>0</v>
      </c>
      <c r="H21" s="135">
        <f t="shared" si="0"/>
        <v>132</v>
      </c>
      <c r="I21" s="138"/>
      <c r="J21" s="138">
        <v>48</v>
      </c>
      <c r="K21" s="138">
        <v>0</v>
      </c>
      <c r="L21" s="138">
        <v>0</v>
      </c>
      <c r="M21" s="135">
        <f t="shared" si="1"/>
        <v>48</v>
      </c>
      <c r="N21" s="138">
        <f t="shared" si="2"/>
        <v>180</v>
      </c>
    </row>
    <row r="22" spans="1:14" ht="12">
      <c r="A22" s="138"/>
      <c r="B22" s="138" t="s">
        <v>65</v>
      </c>
      <c r="C22" s="135">
        <v>104</v>
      </c>
      <c r="D22" s="135">
        <v>128</v>
      </c>
      <c r="E22" s="135">
        <v>228</v>
      </c>
      <c r="F22" s="135">
        <v>283</v>
      </c>
      <c r="G22" s="138">
        <v>0</v>
      </c>
      <c r="H22" s="135">
        <f t="shared" si="0"/>
        <v>743</v>
      </c>
      <c r="I22" s="138"/>
      <c r="J22" s="138">
        <v>74</v>
      </c>
      <c r="K22" s="138">
        <v>0</v>
      </c>
      <c r="L22" s="138">
        <v>0</v>
      </c>
      <c r="M22" s="135">
        <f t="shared" si="1"/>
        <v>74</v>
      </c>
      <c r="N22" s="138">
        <f t="shared" si="2"/>
        <v>817</v>
      </c>
    </row>
    <row r="23" spans="1:14" ht="12">
      <c r="A23" s="138"/>
      <c r="B23" s="138" t="s">
        <v>66</v>
      </c>
      <c r="C23" s="135">
        <v>6</v>
      </c>
      <c r="D23" s="135">
        <v>9</v>
      </c>
      <c r="E23" s="135">
        <v>37</v>
      </c>
      <c r="F23" s="135">
        <v>82</v>
      </c>
      <c r="G23" s="138">
        <v>0</v>
      </c>
      <c r="H23" s="135">
        <f t="shared" si="0"/>
        <v>134</v>
      </c>
      <c r="I23" s="138"/>
      <c r="J23" s="138">
        <v>22</v>
      </c>
      <c r="K23" s="138">
        <v>0</v>
      </c>
      <c r="L23" s="138">
        <v>0</v>
      </c>
      <c r="M23" s="135">
        <f t="shared" si="1"/>
        <v>22</v>
      </c>
      <c r="N23" s="138">
        <f t="shared" si="2"/>
        <v>156</v>
      </c>
    </row>
    <row r="24" spans="1:14" ht="12">
      <c r="A24" s="138"/>
      <c r="B24" s="138" t="s">
        <v>67</v>
      </c>
      <c r="C24" s="135">
        <v>74</v>
      </c>
      <c r="D24" s="135">
        <v>98</v>
      </c>
      <c r="E24" s="135">
        <v>146</v>
      </c>
      <c r="F24" s="135">
        <v>263</v>
      </c>
      <c r="G24" s="138">
        <v>0</v>
      </c>
      <c r="H24" s="135">
        <f t="shared" si="0"/>
        <v>581</v>
      </c>
      <c r="I24" s="138"/>
      <c r="J24" s="138">
        <v>50</v>
      </c>
      <c r="K24" s="138">
        <v>0</v>
      </c>
      <c r="L24" s="138">
        <v>90</v>
      </c>
      <c r="M24" s="135">
        <f t="shared" si="1"/>
        <v>140</v>
      </c>
      <c r="N24" s="138">
        <f t="shared" si="2"/>
        <v>721</v>
      </c>
    </row>
    <row r="25" spans="1:14" ht="12">
      <c r="A25" s="138"/>
      <c r="B25" s="138" t="s">
        <v>68</v>
      </c>
      <c r="C25" s="135">
        <v>24</v>
      </c>
      <c r="D25" s="135">
        <v>25</v>
      </c>
      <c r="E25" s="135">
        <v>43</v>
      </c>
      <c r="F25" s="135">
        <v>61</v>
      </c>
      <c r="G25" s="138">
        <v>0</v>
      </c>
      <c r="H25" s="135">
        <f t="shared" si="0"/>
        <v>153</v>
      </c>
      <c r="I25" s="138"/>
      <c r="J25" s="138">
        <v>37</v>
      </c>
      <c r="K25" s="138">
        <v>0</v>
      </c>
      <c r="L25" s="138">
        <v>0</v>
      </c>
      <c r="M25" s="135">
        <f t="shared" si="1"/>
        <v>37</v>
      </c>
      <c r="N25" s="138">
        <f t="shared" si="2"/>
        <v>190</v>
      </c>
    </row>
    <row r="26" spans="1:14" ht="12">
      <c r="A26" s="138"/>
      <c r="B26" s="138" t="s">
        <v>69</v>
      </c>
      <c r="C26" s="135">
        <v>7</v>
      </c>
      <c r="D26" s="135">
        <v>10</v>
      </c>
      <c r="E26" s="135">
        <v>29</v>
      </c>
      <c r="F26" s="135">
        <v>51</v>
      </c>
      <c r="G26" s="138">
        <v>0</v>
      </c>
      <c r="H26" s="135">
        <f t="shared" si="0"/>
        <v>97</v>
      </c>
      <c r="I26" s="138"/>
      <c r="J26" s="138">
        <v>15</v>
      </c>
      <c r="K26" s="138">
        <v>0</v>
      </c>
      <c r="L26" s="138">
        <v>0</v>
      </c>
      <c r="M26" s="135">
        <f t="shared" si="1"/>
        <v>15</v>
      </c>
      <c r="N26" s="138">
        <f t="shared" si="2"/>
        <v>112</v>
      </c>
    </row>
    <row r="27" spans="1:14" ht="12">
      <c r="A27" s="138"/>
      <c r="B27" s="138" t="s">
        <v>70</v>
      </c>
      <c r="C27" s="135">
        <v>88</v>
      </c>
      <c r="D27" s="135">
        <v>88</v>
      </c>
      <c r="E27" s="135">
        <v>144</v>
      </c>
      <c r="F27" s="135">
        <v>265</v>
      </c>
      <c r="G27" s="138">
        <v>0</v>
      </c>
      <c r="H27" s="135">
        <f t="shared" si="0"/>
        <v>585</v>
      </c>
      <c r="I27" s="138"/>
      <c r="J27" s="138">
        <v>44</v>
      </c>
      <c r="K27" s="138">
        <v>0</v>
      </c>
      <c r="L27" s="138">
        <v>0</v>
      </c>
      <c r="M27" s="135">
        <f t="shared" si="1"/>
        <v>44</v>
      </c>
      <c r="N27" s="138">
        <f t="shared" si="2"/>
        <v>629</v>
      </c>
    </row>
    <row r="28" spans="1:14" ht="12">
      <c r="A28" s="138"/>
      <c r="B28" s="138" t="s">
        <v>71</v>
      </c>
      <c r="C28" s="135">
        <v>81</v>
      </c>
      <c r="D28" s="135">
        <v>73</v>
      </c>
      <c r="E28" s="135">
        <v>92</v>
      </c>
      <c r="F28" s="135">
        <v>142</v>
      </c>
      <c r="G28" s="138">
        <v>0</v>
      </c>
      <c r="H28" s="135">
        <f t="shared" si="0"/>
        <v>388</v>
      </c>
      <c r="I28" s="138"/>
      <c r="J28" s="138">
        <v>50</v>
      </c>
      <c r="K28" s="138">
        <v>0</v>
      </c>
      <c r="L28" s="138">
        <v>21</v>
      </c>
      <c r="M28" s="135">
        <f t="shared" si="1"/>
        <v>71</v>
      </c>
      <c r="N28" s="138">
        <f t="shared" si="2"/>
        <v>459</v>
      </c>
    </row>
    <row r="29" spans="1:14" ht="12">
      <c r="A29" s="138"/>
      <c r="B29" s="138" t="s">
        <v>72</v>
      </c>
      <c r="C29" s="135">
        <v>3</v>
      </c>
      <c r="D29" s="135">
        <v>9</v>
      </c>
      <c r="E29" s="135">
        <v>16</v>
      </c>
      <c r="F29" s="135">
        <v>19</v>
      </c>
      <c r="G29" s="138">
        <v>0</v>
      </c>
      <c r="H29" s="135">
        <f t="shared" si="0"/>
        <v>47</v>
      </c>
      <c r="I29" s="138"/>
      <c r="J29" s="138">
        <v>0</v>
      </c>
      <c r="K29" s="138">
        <v>0</v>
      </c>
      <c r="L29" s="138">
        <v>0</v>
      </c>
      <c r="M29" s="135">
        <f t="shared" si="1"/>
        <v>0</v>
      </c>
      <c r="N29" s="138">
        <f t="shared" si="2"/>
        <v>47</v>
      </c>
    </row>
    <row r="30" spans="1:14" ht="12">
      <c r="A30" s="138"/>
      <c r="B30" s="138" t="s">
        <v>73</v>
      </c>
      <c r="C30" s="135">
        <v>31</v>
      </c>
      <c r="D30" s="135">
        <v>32</v>
      </c>
      <c r="E30" s="135">
        <v>25</v>
      </c>
      <c r="F30" s="135">
        <v>34</v>
      </c>
      <c r="G30" s="138">
        <v>0</v>
      </c>
      <c r="H30" s="135">
        <f t="shared" si="0"/>
        <v>122</v>
      </c>
      <c r="I30" s="138"/>
      <c r="J30" s="138">
        <v>0</v>
      </c>
      <c r="K30" s="138">
        <v>0</v>
      </c>
      <c r="L30" s="138">
        <v>0</v>
      </c>
      <c r="M30" s="135">
        <f t="shared" si="1"/>
        <v>0</v>
      </c>
      <c r="N30" s="138">
        <f t="shared" si="2"/>
        <v>122</v>
      </c>
    </row>
    <row r="31" spans="1:14" ht="12">
      <c r="A31" s="138"/>
      <c r="B31" s="138" t="s">
        <v>74</v>
      </c>
      <c r="C31" s="135">
        <v>40</v>
      </c>
      <c r="D31" s="135">
        <v>64</v>
      </c>
      <c r="E31" s="135">
        <v>103</v>
      </c>
      <c r="F31" s="135">
        <v>143</v>
      </c>
      <c r="G31" s="138">
        <v>0</v>
      </c>
      <c r="H31" s="135">
        <f t="shared" si="0"/>
        <v>350</v>
      </c>
      <c r="I31" s="138"/>
      <c r="J31" s="138">
        <v>49</v>
      </c>
      <c r="K31" s="138">
        <v>0</v>
      </c>
      <c r="L31" s="138">
        <v>0</v>
      </c>
      <c r="M31" s="135">
        <f t="shared" si="1"/>
        <v>49</v>
      </c>
      <c r="N31" s="138">
        <f t="shared" si="2"/>
        <v>399</v>
      </c>
    </row>
    <row r="32" spans="1:14" ht="12">
      <c r="A32" s="138"/>
      <c r="B32" s="138" t="s">
        <v>75</v>
      </c>
      <c r="C32" s="135">
        <v>73</v>
      </c>
      <c r="D32" s="135">
        <v>82</v>
      </c>
      <c r="E32" s="135">
        <v>141</v>
      </c>
      <c r="F32" s="135">
        <v>168</v>
      </c>
      <c r="G32" s="138">
        <v>0</v>
      </c>
      <c r="H32" s="135">
        <f t="shared" si="0"/>
        <v>464</v>
      </c>
      <c r="I32" s="138"/>
      <c r="J32" s="138">
        <v>64</v>
      </c>
      <c r="K32" s="138">
        <v>22</v>
      </c>
      <c r="L32" s="138">
        <v>40</v>
      </c>
      <c r="M32" s="135">
        <f t="shared" si="1"/>
        <v>126</v>
      </c>
      <c r="N32" s="138">
        <f t="shared" si="2"/>
        <v>590</v>
      </c>
    </row>
    <row r="33" spans="1:14" ht="12">
      <c r="A33" s="138"/>
      <c r="B33" s="138" t="s">
        <v>76</v>
      </c>
      <c r="C33" s="135">
        <v>16</v>
      </c>
      <c r="D33" s="135">
        <v>18</v>
      </c>
      <c r="E33" s="135">
        <v>48</v>
      </c>
      <c r="F33" s="135">
        <v>42</v>
      </c>
      <c r="G33" s="138">
        <v>0</v>
      </c>
      <c r="H33" s="135">
        <f t="shared" si="0"/>
        <v>124</v>
      </c>
      <c r="I33" s="138"/>
      <c r="J33" s="138">
        <v>57</v>
      </c>
      <c r="K33" s="138">
        <v>0</v>
      </c>
      <c r="L33" s="138">
        <v>0</v>
      </c>
      <c r="M33" s="135">
        <f t="shared" si="1"/>
        <v>57</v>
      </c>
      <c r="N33" s="138">
        <f t="shared" si="2"/>
        <v>181</v>
      </c>
    </row>
    <row r="34" spans="1:14" ht="12">
      <c r="A34" s="138"/>
      <c r="B34" s="138" t="s">
        <v>77</v>
      </c>
      <c r="C34" s="135">
        <v>15</v>
      </c>
      <c r="D34" s="135">
        <v>34</v>
      </c>
      <c r="E34" s="135">
        <v>78</v>
      </c>
      <c r="F34" s="135">
        <v>144</v>
      </c>
      <c r="G34" s="138">
        <v>0</v>
      </c>
      <c r="H34" s="135">
        <f t="shared" si="0"/>
        <v>271</v>
      </c>
      <c r="I34" s="138"/>
      <c r="J34" s="138">
        <v>36</v>
      </c>
      <c r="K34" s="138">
        <v>0</v>
      </c>
      <c r="L34" s="138">
        <v>0</v>
      </c>
      <c r="M34" s="135">
        <f t="shared" si="1"/>
        <v>36</v>
      </c>
      <c r="N34" s="138">
        <f t="shared" si="2"/>
        <v>307</v>
      </c>
    </row>
    <row r="35" spans="1:14" ht="12">
      <c r="A35" s="138"/>
      <c r="B35" s="138" t="s">
        <v>78</v>
      </c>
      <c r="C35" s="135">
        <v>27</v>
      </c>
      <c r="D35" s="135">
        <v>34</v>
      </c>
      <c r="E35" s="135">
        <v>57</v>
      </c>
      <c r="F35" s="135">
        <v>82</v>
      </c>
      <c r="G35" s="138">
        <v>0</v>
      </c>
      <c r="H35" s="135">
        <f t="shared" si="0"/>
        <v>200</v>
      </c>
      <c r="I35" s="138"/>
      <c r="J35" s="138">
        <v>87</v>
      </c>
      <c r="K35" s="138">
        <v>0</v>
      </c>
      <c r="L35" s="138">
        <v>0</v>
      </c>
      <c r="M35" s="135">
        <f t="shared" si="1"/>
        <v>87</v>
      </c>
      <c r="N35" s="138">
        <f t="shared" si="2"/>
        <v>287</v>
      </c>
    </row>
    <row r="36" spans="1:14" ht="12">
      <c r="A36" s="69" t="s">
        <v>79</v>
      </c>
      <c r="B36" s="138"/>
      <c r="C36" s="69">
        <f>C37+C38+C39+C40+C41</f>
        <v>581</v>
      </c>
      <c r="D36" s="69">
        <f>D37+D38+D39+D40+D41</f>
        <v>539</v>
      </c>
      <c r="E36" s="69">
        <f>E37+E38+E39+E40+E41</f>
        <v>699</v>
      </c>
      <c r="F36" s="69">
        <f>F37+F38+F39+F40+F41</f>
        <v>941</v>
      </c>
      <c r="G36" s="69">
        <f>G37+G38+G39+G40+G41</f>
        <v>0</v>
      </c>
      <c r="H36" s="68">
        <f t="shared" si="0"/>
        <v>2760</v>
      </c>
      <c r="I36" s="69"/>
      <c r="J36" s="69">
        <f>J37+J38+J39+J40+J41</f>
        <v>210</v>
      </c>
      <c r="K36" s="69">
        <f>K37+K38+K39+K40+K41</f>
        <v>0</v>
      </c>
      <c r="L36" s="69">
        <f>L37+L38+L39+L40+L41</f>
        <v>0</v>
      </c>
      <c r="M36" s="68">
        <f t="shared" si="1"/>
        <v>210</v>
      </c>
      <c r="N36" s="69">
        <f t="shared" si="2"/>
        <v>2970</v>
      </c>
    </row>
    <row r="37" spans="1:14" ht="12">
      <c r="A37" s="138"/>
      <c r="B37" s="138" t="s">
        <v>80</v>
      </c>
      <c r="C37" s="135">
        <v>109</v>
      </c>
      <c r="D37" s="135">
        <v>110</v>
      </c>
      <c r="E37" s="135">
        <v>105</v>
      </c>
      <c r="F37" s="135">
        <v>135</v>
      </c>
      <c r="G37" s="138">
        <v>0</v>
      </c>
      <c r="H37" s="135">
        <f t="shared" si="0"/>
        <v>459</v>
      </c>
      <c r="I37" s="138"/>
      <c r="J37" s="138">
        <v>36</v>
      </c>
      <c r="K37" s="138">
        <v>0</v>
      </c>
      <c r="L37" s="138">
        <v>0</v>
      </c>
      <c r="M37" s="135">
        <f t="shared" si="1"/>
        <v>36</v>
      </c>
      <c r="N37" s="138">
        <f t="shared" si="2"/>
        <v>495</v>
      </c>
    </row>
    <row r="38" spans="1:14" ht="12">
      <c r="A38" s="138"/>
      <c r="B38" s="138" t="s">
        <v>81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5">
        <f t="shared" si="0"/>
        <v>0</v>
      </c>
      <c r="I38" s="138"/>
      <c r="J38" s="138">
        <v>174</v>
      </c>
      <c r="K38" s="138">
        <v>0</v>
      </c>
      <c r="L38" s="138">
        <v>0</v>
      </c>
      <c r="M38" s="135">
        <f t="shared" si="1"/>
        <v>174</v>
      </c>
      <c r="N38" s="138">
        <f t="shared" si="2"/>
        <v>174</v>
      </c>
    </row>
    <row r="39" spans="1:14" ht="12">
      <c r="A39" s="138"/>
      <c r="B39" s="138" t="s">
        <v>330</v>
      </c>
      <c r="C39" s="135">
        <v>46</v>
      </c>
      <c r="D39" s="135">
        <v>56</v>
      </c>
      <c r="E39" s="135">
        <v>110</v>
      </c>
      <c r="F39" s="135">
        <v>215</v>
      </c>
      <c r="G39" s="138">
        <v>0</v>
      </c>
      <c r="H39" s="135">
        <f t="shared" si="0"/>
        <v>427</v>
      </c>
      <c r="I39" s="138"/>
      <c r="J39" s="138">
        <v>0</v>
      </c>
      <c r="K39" s="138">
        <v>0</v>
      </c>
      <c r="L39" s="138">
        <v>0</v>
      </c>
      <c r="M39" s="135">
        <f t="shared" si="1"/>
        <v>0</v>
      </c>
      <c r="N39" s="138">
        <f t="shared" si="2"/>
        <v>427</v>
      </c>
    </row>
    <row r="40" spans="1:14" ht="12">
      <c r="A40" s="138"/>
      <c r="B40" s="138" t="s">
        <v>639</v>
      </c>
      <c r="C40" s="135">
        <v>312</v>
      </c>
      <c r="D40" s="135">
        <v>246</v>
      </c>
      <c r="E40" s="135">
        <v>291</v>
      </c>
      <c r="F40" s="135">
        <v>335</v>
      </c>
      <c r="G40" s="138">
        <v>0</v>
      </c>
      <c r="H40" s="135">
        <f t="shared" si="0"/>
        <v>1184</v>
      </c>
      <c r="I40" s="138"/>
      <c r="J40" s="138">
        <v>0</v>
      </c>
      <c r="K40" s="138">
        <v>0</v>
      </c>
      <c r="L40" s="138">
        <v>0</v>
      </c>
      <c r="M40" s="135">
        <f t="shared" si="1"/>
        <v>0</v>
      </c>
      <c r="N40" s="138">
        <f t="shared" si="2"/>
        <v>1184</v>
      </c>
    </row>
    <row r="41" spans="1:14" ht="12">
      <c r="A41" s="138"/>
      <c r="B41" s="138" t="s">
        <v>82</v>
      </c>
      <c r="C41" s="135">
        <v>114</v>
      </c>
      <c r="D41" s="135">
        <v>127</v>
      </c>
      <c r="E41" s="135">
        <v>193</v>
      </c>
      <c r="F41" s="135">
        <v>256</v>
      </c>
      <c r="G41" s="138">
        <v>0</v>
      </c>
      <c r="H41" s="135">
        <f t="shared" si="0"/>
        <v>690</v>
      </c>
      <c r="I41" s="138"/>
      <c r="J41" s="138">
        <v>0</v>
      </c>
      <c r="K41" s="138">
        <v>0</v>
      </c>
      <c r="L41" s="138">
        <v>0</v>
      </c>
      <c r="M41" s="135">
        <f t="shared" si="1"/>
        <v>0</v>
      </c>
      <c r="N41" s="138">
        <f t="shared" si="2"/>
        <v>690</v>
      </c>
    </row>
    <row r="42" spans="1:14" ht="12">
      <c r="A42" s="69" t="s">
        <v>83</v>
      </c>
      <c r="B42" s="138"/>
      <c r="C42" s="69">
        <f>C44+C45+C43</f>
        <v>415</v>
      </c>
      <c r="D42" s="69">
        <f>D44+D45+D43</f>
        <v>373</v>
      </c>
      <c r="E42" s="69">
        <f>E44+E45+E43</f>
        <v>601</v>
      </c>
      <c r="F42" s="69">
        <f>F44+F45+F43</f>
        <v>844</v>
      </c>
      <c r="G42" s="69">
        <f>G44+G45+G43</f>
        <v>0</v>
      </c>
      <c r="H42" s="68">
        <f t="shared" si="0"/>
        <v>2233</v>
      </c>
      <c r="I42" s="69"/>
      <c r="J42" s="69">
        <f>J44+J45+J43</f>
        <v>383</v>
      </c>
      <c r="K42" s="69">
        <f>K44+K45+K43</f>
        <v>13</v>
      </c>
      <c r="L42" s="69">
        <f>L44+L45+L43</f>
        <v>162</v>
      </c>
      <c r="M42" s="68">
        <f t="shared" si="1"/>
        <v>558</v>
      </c>
      <c r="N42" s="69">
        <f aca="true" t="shared" si="3" ref="N42:N58">M42+H42</f>
        <v>2791</v>
      </c>
    </row>
    <row r="43" spans="1:14" ht="12">
      <c r="A43" s="138"/>
      <c r="B43" s="138" t="s">
        <v>84</v>
      </c>
      <c r="C43" s="135">
        <v>300</v>
      </c>
      <c r="D43" s="135">
        <v>258</v>
      </c>
      <c r="E43" s="135">
        <v>391</v>
      </c>
      <c r="F43" s="135">
        <v>588</v>
      </c>
      <c r="G43" s="138">
        <v>0</v>
      </c>
      <c r="H43" s="135">
        <f t="shared" si="0"/>
        <v>1537</v>
      </c>
      <c r="I43" s="138"/>
      <c r="J43" s="138">
        <v>179</v>
      </c>
      <c r="K43" s="138">
        <v>0</v>
      </c>
      <c r="L43" s="138">
        <v>61</v>
      </c>
      <c r="M43" s="135">
        <f t="shared" si="1"/>
        <v>240</v>
      </c>
      <c r="N43" s="138">
        <f t="shared" si="3"/>
        <v>1777</v>
      </c>
    </row>
    <row r="44" spans="1:14" ht="12">
      <c r="A44" s="138"/>
      <c r="B44" s="138" t="s">
        <v>640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5">
        <f t="shared" si="0"/>
        <v>0</v>
      </c>
      <c r="I44" s="138"/>
      <c r="J44" s="138">
        <v>104</v>
      </c>
      <c r="K44" s="138">
        <v>9</v>
      </c>
      <c r="L44" s="138">
        <v>87</v>
      </c>
      <c r="M44" s="135">
        <f t="shared" si="1"/>
        <v>200</v>
      </c>
      <c r="N44" s="138">
        <f t="shared" si="3"/>
        <v>200</v>
      </c>
    </row>
    <row r="45" spans="1:14" ht="12">
      <c r="A45" s="138"/>
      <c r="B45" s="138" t="s">
        <v>86</v>
      </c>
      <c r="C45" s="135">
        <v>115</v>
      </c>
      <c r="D45" s="135">
        <v>115</v>
      </c>
      <c r="E45" s="135">
        <v>210</v>
      </c>
      <c r="F45" s="135">
        <v>256</v>
      </c>
      <c r="G45" s="138">
        <v>0</v>
      </c>
      <c r="H45" s="135">
        <f t="shared" si="0"/>
        <v>696</v>
      </c>
      <c r="I45" s="138"/>
      <c r="J45" s="138">
        <f>101-1</f>
        <v>100</v>
      </c>
      <c r="K45" s="138">
        <v>4</v>
      </c>
      <c r="L45" s="138">
        <v>14</v>
      </c>
      <c r="M45" s="135">
        <f t="shared" si="1"/>
        <v>118</v>
      </c>
      <c r="N45" s="138">
        <f t="shared" si="3"/>
        <v>814</v>
      </c>
    </row>
    <row r="46" spans="1:14" ht="12">
      <c r="A46" s="69" t="s">
        <v>87</v>
      </c>
      <c r="B46" s="138"/>
      <c r="C46" s="69">
        <f>C47+C48+C49+C50</f>
        <v>170</v>
      </c>
      <c r="D46" s="69">
        <f>D47+D48+D49+D50</f>
        <v>182</v>
      </c>
      <c r="E46" s="69">
        <f>E47+E48+E49+E50</f>
        <v>253</v>
      </c>
      <c r="F46" s="69">
        <f>F47+F48+F49+F50</f>
        <v>365</v>
      </c>
      <c r="G46" s="69">
        <f>G47+G48+G49+G50</f>
        <v>0</v>
      </c>
      <c r="H46" s="68">
        <f t="shared" si="0"/>
        <v>970</v>
      </c>
      <c r="I46" s="69"/>
      <c r="J46" s="69">
        <f>J47+J48+J49+J50</f>
        <v>156</v>
      </c>
      <c r="K46" s="69">
        <f>K47+K48+K49+K50</f>
        <v>0</v>
      </c>
      <c r="L46" s="69">
        <f>L47+L48+L49+L50</f>
        <v>0</v>
      </c>
      <c r="M46" s="68">
        <f t="shared" si="1"/>
        <v>156</v>
      </c>
      <c r="N46" s="69">
        <f t="shared" si="3"/>
        <v>1126</v>
      </c>
    </row>
    <row r="47" spans="1:14" ht="12">
      <c r="A47" s="138"/>
      <c r="B47" s="138" t="s">
        <v>88</v>
      </c>
      <c r="C47" s="135">
        <v>4</v>
      </c>
      <c r="D47" s="135">
        <v>2</v>
      </c>
      <c r="E47" s="135">
        <v>6</v>
      </c>
      <c r="F47" s="135">
        <v>12</v>
      </c>
      <c r="G47" s="138">
        <v>0</v>
      </c>
      <c r="H47" s="135">
        <f t="shared" si="0"/>
        <v>24</v>
      </c>
      <c r="I47" s="138"/>
      <c r="J47" s="138">
        <v>11</v>
      </c>
      <c r="K47" s="138">
        <v>0</v>
      </c>
      <c r="L47" s="138">
        <v>0</v>
      </c>
      <c r="M47" s="135">
        <f t="shared" si="1"/>
        <v>11</v>
      </c>
      <c r="N47" s="138">
        <f t="shared" si="3"/>
        <v>35</v>
      </c>
    </row>
    <row r="48" spans="1:14" ht="12">
      <c r="A48" s="138"/>
      <c r="B48" s="138" t="s">
        <v>89</v>
      </c>
      <c r="C48" s="135">
        <v>47</v>
      </c>
      <c r="D48" s="135">
        <v>54</v>
      </c>
      <c r="E48" s="135">
        <v>109</v>
      </c>
      <c r="F48" s="135">
        <v>149</v>
      </c>
      <c r="G48" s="138">
        <v>0</v>
      </c>
      <c r="H48" s="135">
        <f t="shared" si="0"/>
        <v>359</v>
      </c>
      <c r="I48" s="138"/>
      <c r="J48" s="138">
        <v>32</v>
      </c>
      <c r="K48" s="138">
        <v>0</v>
      </c>
      <c r="L48" s="138">
        <v>0</v>
      </c>
      <c r="M48" s="135">
        <f t="shared" si="1"/>
        <v>32</v>
      </c>
      <c r="N48" s="138">
        <f t="shared" si="3"/>
        <v>391</v>
      </c>
    </row>
    <row r="49" spans="1:14" ht="12">
      <c r="A49" s="138"/>
      <c r="B49" s="138" t="s">
        <v>90</v>
      </c>
      <c r="C49" s="135">
        <v>61</v>
      </c>
      <c r="D49" s="135">
        <v>60</v>
      </c>
      <c r="E49" s="135">
        <v>66</v>
      </c>
      <c r="F49" s="135">
        <v>90</v>
      </c>
      <c r="G49" s="138">
        <v>0</v>
      </c>
      <c r="H49" s="135">
        <f t="shared" si="0"/>
        <v>277</v>
      </c>
      <c r="I49" s="138"/>
      <c r="J49" s="138">
        <v>75</v>
      </c>
      <c r="K49" s="138">
        <v>0</v>
      </c>
      <c r="L49" s="138">
        <v>0</v>
      </c>
      <c r="M49" s="135">
        <f t="shared" si="1"/>
        <v>75</v>
      </c>
      <c r="N49" s="138">
        <f t="shared" si="3"/>
        <v>352</v>
      </c>
    </row>
    <row r="50" spans="1:14" ht="12">
      <c r="A50" s="138"/>
      <c r="B50" s="138" t="s">
        <v>91</v>
      </c>
      <c r="C50" s="135">
        <v>58</v>
      </c>
      <c r="D50" s="135">
        <v>66</v>
      </c>
      <c r="E50" s="135">
        <v>72</v>
      </c>
      <c r="F50" s="135">
        <v>114</v>
      </c>
      <c r="G50" s="138">
        <v>0</v>
      </c>
      <c r="H50" s="135">
        <f t="shared" si="0"/>
        <v>310</v>
      </c>
      <c r="I50" s="138"/>
      <c r="J50" s="138">
        <v>38</v>
      </c>
      <c r="K50" s="138">
        <v>0</v>
      </c>
      <c r="L50" s="138">
        <v>0</v>
      </c>
      <c r="M50" s="135">
        <f t="shared" si="1"/>
        <v>38</v>
      </c>
      <c r="N50" s="138">
        <f t="shared" si="3"/>
        <v>348</v>
      </c>
    </row>
    <row r="51" spans="1:14" ht="12">
      <c r="A51" s="69" t="s">
        <v>484</v>
      </c>
      <c r="B51" s="138"/>
      <c r="C51" s="68">
        <v>102</v>
      </c>
      <c r="D51" s="68">
        <v>95</v>
      </c>
      <c r="E51" s="68">
        <v>126</v>
      </c>
      <c r="F51" s="68">
        <v>152</v>
      </c>
      <c r="G51" s="69">
        <v>0</v>
      </c>
      <c r="H51" s="68">
        <f t="shared" si="0"/>
        <v>475</v>
      </c>
      <c r="I51" s="69"/>
      <c r="J51" s="69">
        <v>39</v>
      </c>
      <c r="K51" s="69">
        <v>1</v>
      </c>
      <c r="L51" s="69">
        <v>0</v>
      </c>
      <c r="M51" s="68">
        <f t="shared" si="1"/>
        <v>40</v>
      </c>
      <c r="N51" s="69">
        <f t="shared" si="3"/>
        <v>515</v>
      </c>
    </row>
    <row r="52" spans="1:14" ht="12" customHeight="1">
      <c r="A52" s="69" t="s">
        <v>485</v>
      </c>
      <c r="B52" s="138"/>
      <c r="C52" s="68">
        <v>0</v>
      </c>
      <c r="D52" s="68">
        <v>0</v>
      </c>
      <c r="E52" s="68">
        <v>1</v>
      </c>
      <c r="F52" s="68">
        <v>9</v>
      </c>
      <c r="G52" s="69">
        <v>0</v>
      </c>
      <c r="H52" s="68">
        <f t="shared" si="0"/>
        <v>10</v>
      </c>
      <c r="I52" s="69"/>
      <c r="J52" s="69">
        <v>0</v>
      </c>
      <c r="K52" s="69">
        <v>0</v>
      </c>
      <c r="L52" s="69">
        <v>0</v>
      </c>
      <c r="M52" s="68">
        <f t="shared" si="1"/>
        <v>0</v>
      </c>
      <c r="N52" s="69">
        <f t="shared" si="3"/>
        <v>10</v>
      </c>
    </row>
    <row r="53" spans="1:17" ht="12">
      <c r="A53" s="69" t="s">
        <v>95</v>
      </c>
      <c r="B53" s="138"/>
      <c r="C53" s="69">
        <f>SUM(C54:C58)</f>
        <v>720</v>
      </c>
      <c r="D53" s="69">
        <f>SUM(D54:D58)</f>
        <v>558</v>
      </c>
      <c r="E53" s="69">
        <f>SUM(E54:E58)</f>
        <v>556</v>
      </c>
      <c r="F53" s="69">
        <f>SUM(F54:F58)</f>
        <v>190</v>
      </c>
      <c r="G53" s="69">
        <f>SUM(G54:G58)</f>
        <v>73</v>
      </c>
      <c r="H53" s="68">
        <f t="shared" si="0"/>
        <v>2097</v>
      </c>
      <c r="I53" s="69"/>
      <c r="J53" s="69">
        <f>SUM(J54:J58)</f>
        <v>294</v>
      </c>
      <c r="K53" s="69">
        <f>SUM(K54:K58)</f>
        <v>0</v>
      </c>
      <c r="L53" s="69">
        <f>SUM(L54:L58)</f>
        <v>0</v>
      </c>
      <c r="M53" s="68">
        <f t="shared" si="1"/>
        <v>294</v>
      </c>
      <c r="N53" s="69">
        <f t="shared" si="3"/>
        <v>2391</v>
      </c>
      <c r="P53" s="139"/>
      <c r="Q53" s="139"/>
    </row>
    <row r="54" spans="2:17" ht="12">
      <c r="B54" s="138" t="s">
        <v>660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J54" s="135">
        <v>6</v>
      </c>
      <c r="K54" s="135">
        <v>0</v>
      </c>
      <c r="L54" s="135">
        <v>0</v>
      </c>
      <c r="M54" s="135">
        <v>0</v>
      </c>
      <c r="N54" s="138">
        <f t="shared" si="3"/>
        <v>0</v>
      </c>
      <c r="P54" s="139"/>
      <c r="Q54" s="139"/>
    </row>
    <row r="55" spans="2:16" ht="12">
      <c r="B55" s="140" t="s">
        <v>661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J55" s="135">
        <v>1</v>
      </c>
      <c r="K55" s="135">
        <v>0</v>
      </c>
      <c r="L55" s="135">
        <v>0</v>
      </c>
      <c r="M55" s="135">
        <v>0</v>
      </c>
      <c r="N55" s="138">
        <f t="shared" si="3"/>
        <v>0</v>
      </c>
      <c r="P55" s="139"/>
    </row>
    <row r="56" spans="2:14" ht="12">
      <c r="B56" s="135" t="s">
        <v>96</v>
      </c>
      <c r="C56" s="135">
        <v>0</v>
      </c>
      <c r="D56" s="135">
        <v>0</v>
      </c>
      <c r="E56" s="135">
        <v>0</v>
      </c>
      <c r="F56" s="135">
        <v>0</v>
      </c>
      <c r="G56" s="135">
        <v>73</v>
      </c>
      <c r="H56" s="135">
        <v>0</v>
      </c>
      <c r="J56" s="135">
        <v>0</v>
      </c>
      <c r="K56" s="135">
        <v>0</v>
      </c>
      <c r="L56" s="135">
        <v>0</v>
      </c>
      <c r="M56" s="135">
        <v>0</v>
      </c>
      <c r="N56" s="138">
        <f t="shared" si="3"/>
        <v>0</v>
      </c>
    </row>
    <row r="57" spans="2:14" ht="12">
      <c r="B57" s="135" t="s">
        <v>444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J57" s="135">
        <v>287</v>
      </c>
      <c r="K57" s="135">
        <v>0</v>
      </c>
      <c r="L57" s="135">
        <v>0</v>
      </c>
      <c r="M57" s="135">
        <v>0</v>
      </c>
      <c r="N57" s="138">
        <f t="shared" si="3"/>
        <v>0</v>
      </c>
    </row>
    <row r="58" spans="2:14" ht="12">
      <c r="B58" s="135" t="s">
        <v>97</v>
      </c>
      <c r="C58" s="135">
        <v>720</v>
      </c>
      <c r="D58" s="135">
        <v>558</v>
      </c>
      <c r="E58" s="135">
        <v>556</v>
      </c>
      <c r="F58" s="135">
        <v>190</v>
      </c>
      <c r="G58" s="135">
        <v>0</v>
      </c>
      <c r="H58" s="135">
        <v>0</v>
      </c>
      <c r="J58" s="135">
        <v>0</v>
      </c>
      <c r="K58" s="135">
        <v>0</v>
      </c>
      <c r="L58" s="135">
        <v>0</v>
      </c>
      <c r="M58" s="135">
        <v>0</v>
      </c>
      <c r="N58" s="138">
        <f t="shared" si="3"/>
        <v>0</v>
      </c>
    </row>
  </sheetData>
  <sheetProtection/>
  <printOptions/>
  <pageMargins left="0.5" right="0.5" top="0.5" bottom="0.6" header="0.5" footer="0.4"/>
  <pageSetup horizontalDpi="600" verticalDpi="600" orientation="portrait" r:id="rId1"/>
  <headerFooter alignWithMargins="0">
    <oddFooter>&amp;L&amp;"Times New Roman,Regular"&amp;9*GC is Graduate Certificate&amp;C&amp;"Times New Roman,Regular"&amp;9- 3 -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0" customWidth="1"/>
    <col min="2" max="2" width="2.8515625" style="20" customWidth="1"/>
    <col min="3" max="3" width="5.28125" style="20" customWidth="1"/>
    <col min="4" max="4" width="29.7109375" style="20" customWidth="1"/>
    <col min="5" max="5" width="7.421875" style="73" customWidth="1"/>
    <col min="6" max="6" width="9.421875" style="73" customWidth="1"/>
    <col min="7" max="8" width="7.28125" style="73" customWidth="1"/>
    <col min="9" max="9" width="6.8515625" style="73" customWidth="1"/>
    <col min="10" max="10" width="1.28515625" style="73" customWidth="1"/>
    <col min="11" max="12" width="6.8515625" style="73" customWidth="1"/>
    <col min="13" max="13" width="5.28125" style="73" customWidth="1"/>
    <col min="14" max="14" width="7.421875" style="73" customWidth="1"/>
    <col min="15" max="16384" width="9.140625" style="20" customWidth="1"/>
  </cols>
  <sheetData>
    <row r="1" spans="1:14" ht="12">
      <c r="A1" s="21" t="s">
        <v>26</v>
      </c>
      <c r="B1" s="21"/>
      <c r="C1" s="21"/>
      <c r="D1" s="21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">
      <c r="A2" s="21" t="s">
        <v>15</v>
      </c>
      <c r="B2" s="21"/>
      <c r="C2" s="21"/>
      <c r="D2" s="21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">
      <c r="A3" s="21" t="s">
        <v>653</v>
      </c>
      <c r="B3" s="21"/>
      <c r="C3" s="21"/>
      <c r="D3" s="21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2">
      <c r="A4" s="21"/>
      <c r="B4" s="21"/>
      <c r="C4" s="21"/>
      <c r="D4" s="21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3:15" ht="12">
      <c r="C5" s="74" t="s">
        <v>491</v>
      </c>
      <c r="E5" s="83" t="s">
        <v>54</v>
      </c>
      <c r="F5" s="83"/>
      <c r="G5" s="83"/>
      <c r="H5" s="83"/>
      <c r="I5" s="83"/>
      <c r="K5" s="83" t="s">
        <v>40</v>
      </c>
      <c r="L5" s="83"/>
      <c r="M5" s="83"/>
      <c r="O5" s="73"/>
    </row>
    <row r="6" spans="5:15" ht="12">
      <c r="E6" s="75" t="s">
        <v>13</v>
      </c>
      <c r="F6" s="75" t="s">
        <v>11</v>
      </c>
      <c r="G6" s="75" t="s">
        <v>10</v>
      </c>
      <c r="H6" s="75" t="s">
        <v>9</v>
      </c>
      <c r="I6" s="75" t="s">
        <v>55</v>
      </c>
      <c r="J6" s="75"/>
      <c r="K6" s="75" t="s">
        <v>7</v>
      </c>
      <c r="L6" s="75" t="s">
        <v>98</v>
      </c>
      <c r="M6" s="75" t="s">
        <v>483</v>
      </c>
      <c r="N6" s="75" t="s">
        <v>5</v>
      </c>
      <c r="O6" s="73"/>
    </row>
    <row r="7" spans="1:15" ht="12">
      <c r="A7" s="71" t="s">
        <v>16</v>
      </c>
      <c r="B7" s="71"/>
      <c r="C7" s="71"/>
      <c r="D7" s="71"/>
      <c r="E7" s="143">
        <f aca="true" t="shared" si="0" ref="E7:N7">E9+E78+E178+E205+E230+E270+E279+E285</f>
        <v>3053</v>
      </c>
      <c r="F7" s="143">
        <f t="shared" si="0"/>
        <v>2982</v>
      </c>
      <c r="G7" s="143">
        <f t="shared" si="0"/>
        <v>4593</v>
      </c>
      <c r="H7" s="143">
        <f t="shared" si="0"/>
        <v>5984</v>
      </c>
      <c r="I7" s="143">
        <f t="shared" si="0"/>
        <v>73</v>
      </c>
      <c r="J7" s="143"/>
      <c r="K7" s="143">
        <f t="shared" si="0"/>
        <v>2050</v>
      </c>
      <c r="L7" s="143">
        <f t="shared" si="0"/>
        <v>36</v>
      </c>
      <c r="M7" s="143">
        <f t="shared" si="0"/>
        <v>349</v>
      </c>
      <c r="N7" s="143">
        <f t="shared" si="0"/>
        <v>19120</v>
      </c>
      <c r="O7" s="73"/>
    </row>
    <row r="8" ht="12">
      <c r="O8" s="73"/>
    </row>
    <row r="9" spans="1:15" ht="12">
      <c r="A9" s="141" t="s">
        <v>99</v>
      </c>
      <c r="B9" s="141"/>
      <c r="C9" s="141"/>
      <c r="D9" s="141"/>
      <c r="E9" s="142">
        <f aca="true" t="shared" si="1" ref="E9:N9">E10+E20+E22+E30+E38+E49+E67</f>
        <v>354</v>
      </c>
      <c r="F9" s="142">
        <f t="shared" si="1"/>
        <v>424</v>
      </c>
      <c r="G9" s="142">
        <f t="shared" si="1"/>
        <v>996</v>
      </c>
      <c r="H9" s="142">
        <f t="shared" si="1"/>
        <v>1453</v>
      </c>
      <c r="I9" s="142">
        <f t="shared" si="1"/>
        <v>0</v>
      </c>
      <c r="J9" s="142"/>
      <c r="K9" s="142">
        <f t="shared" si="1"/>
        <v>294</v>
      </c>
      <c r="L9" s="142">
        <f t="shared" si="1"/>
        <v>0</v>
      </c>
      <c r="M9" s="142">
        <f t="shared" si="1"/>
        <v>0</v>
      </c>
      <c r="N9" s="142">
        <f t="shared" si="1"/>
        <v>3521</v>
      </c>
      <c r="O9" s="73"/>
    </row>
    <row r="10" spans="2:14" ht="12">
      <c r="B10" s="77" t="s">
        <v>56</v>
      </c>
      <c r="C10" s="77"/>
      <c r="D10" s="77"/>
      <c r="E10" s="78">
        <f aca="true" t="shared" si="2" ref="E10:N10">SUM(E11:E19)</f>
        <v>26</v>
      </c>
      <c r="F10" s="78">
        <f t="shared" si="2"/>
        <v>25</v>
      </c>
      <c r="G10" s="78">
        <f t="shared" si="2"/>
        <v>89</v>
      </c>
      <c r="H10" s="78">
        <f t="shared" si="2"/>
        <v>99</v>
      </c>
      <c r="I10" s="78">
        <f t="shared" si="2"/>
        <v>0</v>
      </c>
      <c r="J10" s="78"/>
      <c r="K10" s="78">
        <f t="shared" si="2"/>
        <v>11</v>
      </c>
      <c r="L10" s="78">
        <f t="shared" si="2"/>
        <v>0</v>
      </c>
      <c r="M10" s="78">
        <f t="shared" si="2"/>
        <v>0</v>
      </c>
      <c r="N10" s="78">
        <f t="shared" si="2"/>
        <v>250</v>
      </c>
    </row>
    <row r="11" spans="3:14" ht="12">
      <c r="C11" s="20" t="s">
        <v>100</v>
      </c>
      <c r="D11" s="20" t="s">
        <v>101</v>
      </c>
      <c r="E11" s="73">
        <v>8</v>
      </c>
      <c r="F11" s="73">
        <v>1</v>
      </c>
      <c r="G11" s="73">
        <v>5</v>
      </c>
      <c r="H11" s="73">
        <v>4</v>
      </c>
      <c r="I11" s="73">
        <v>0</v>
      </c>
      <c r="K11" s="73">
        <v>0</v>
      </c>
      <c r="L11" s="73">
        <v>0</v>
      </c>
      <c r="M11" s="73">
        <v>0</v>
      </c>
      <c r="N11" s="73">
        <v>18</v>
      </c>
    </row>
    <row r="12" spans="3:14" ht="12">
      <c r="C12" s="20" t="s">
        <v>102</v>
      </c>
      <c r="D12" s="20" t="s">
        <v>103</v>
      </c>
      <c r="E12" s="73">
        <v>7</v>
      </c>
      <c r="F12" s="73">
        <v>2</v>
      </c>
      <c r="G12" s="73">
        <v>3</v>
      </c>
      <c r="H12" s="73">
        <v>7</v>
      </c>
      <c r="I12" s="73">
        <v>0</v>
      </c>
      <c r="K12" s="73">
        <v>0</v>
      </c>
      <c r="L12" s="73">
        <v>0</v>
      </c>
      <c r="M12" s="73">
        <v>0</v>
      </c>
      <c r="N12" s="73">
        <v>19</v>
      </c>
    </row>
    <row r="13" spans="3:14" ht="12">
      <c r="C13" s="20" t="s">
        <v>104</v>
      </c>
      <c r="D13" s="20" t="s">
        <v>105</v>
      </c>
      <c r="E13" s="73">
        <v>3</v>
      </c>
      <c r="F13" s="73">
        <v>5</v>
      </c>
      <c r="G13" s="73">
        <v>16</v>
      </c>
      <c r="H13" s="73">
        <v>20</v>
      </c>
      <c r="I13" s="73">
        <v>0</v>
      </c>
      <c r="K13" s="73">
        <v>0</v>
      </c>
      <c r="L13" s="73">
        <v>0</v>
      </c>
      <c r="M13" s="73">
        <v>0</v>
      </c>
      <c r="N13" s="73">
        <v>44</v>
      </c>
    </row>
    <row r="14" spans="3:14" ht="12">
      <c r="C14" s="20" t="s">
        <v>108</v>
      </c>
      <c r="D14" s="20" t="s">
        <v>109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K14" s="73">
        <v>10</v>
      </c>
      <c r="L14" s="73">
        <v>0</v>
      </c>
      <c r="M14" s="73">
        <v>0</v>
      </c>
      <c r="N14" s="73">
        <v>10</v>
      </c>
    </row>
    <row r="15" spans="3:14" ht="12">
      <c r="C15" s="20" t="s">
        <v>492</v>
      </c>
      <c r="D15" s="20" t="s">
        <v>493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K15" s="73">
        <v>1</v>
      </c>
      <c r="L15" s="73">
        <v>0</v>
      </c>
      <c r="M15" s="73">
        <v>0</v>
      </c>
      <c r="N15" s="73">
        <v>1</v>
      </c>
    </row>
    <row r="16" spans="3:14" ht="12">
      <c r="C16" s="20" t="s">
        <v>106</v>
      </c>
      <c r="D16" s="20" t="s">
        <v>107</v>
      </c>
      <c r="E16" s="73">
        <v>4</v>
      </c>
      <c r="F16" s="73">
        <v>0</v>
      </c>
      <c r="G16" s="73">
        <v>5</v>
      </c>
      <c r="H16" s="73">
        <v>19</v>
      </c>
      <c r="I16" s="73">
        <v>0</v>
      </c>
      <c r="K16" s="73">
        <v>0</v>
      </c>
      <c r="L16" s="73">
        <v>0</v>
      </c>
      <c r="M16" s="73">
        <v>0</v>
      </c>
      <c r="N16" s="73">
        <v>28</v>
      </c>
    </row>
    <row r="17" spans="3:14" ht="12">
      <c r="C17" s="20" t="s">
        <v>110</v>
      </c>
      <c r="D17" s="20" t="s">
        <v>109</v>
      </c>
      <c r="E17" s="73">
        <v>4</v>
      </c>
      <c r="F17" s="73">
        <v>10</v>
      </c>
      <c r="G17" s="73">
        <v>38</v>
      </c>
      <c r="H17" s="73">
        <v>31</v>
      </c>
      <c r="I17" s="73">
        <v>0</v>
      </c>
      <c r="K17" s="73">
        <v>0</v>
      </c>
      <c r="L17" s="73">
        <v>0</v>
      </c>
      <c r="M17" s="73">
        <v>0</v>
      </c>
      <c r="N17" s="73">
        <v>83</v>
      </c>
    </row>
    <row r="18" spans="3:14" ht="12">
      <c r="C18" s="20" t="s">
        <v>111</v>
      </c>
      <c r="D18" s="20" t="s">
        <v>641</v>
      </c>
      <c r="E18" s="73">
        <v>0</v>
      </c>
      <c r="F18" s="73">
        <v>2</v>
      </c>
      <c r="G18" s="73">
        <v>3</v>
      </c>
      <c r="H18" s="73">
        <v>1</v>
      </c>
      <c r="I18" s="73">
        <v>0</v>
      </c>
      <c r="K18" s="73">
        <v>0</v>
      </c>
      <c r="L18" s="73">
        <v>0</v>
      </c>
      <c r="M18" s="73">
        <v>0</v>
      </c>
      <c r="N18" s="73">
        <v>6</v>
      </c>
    </row>
    <row r="19" spans="3:14" ht="12">
      <c r="C19" s="20" t="s">
        <v>112</v>
      </c>
      <c r="D19" s="20" t="s">
        <v>494</v>
      </c>
      <c r="E19" s="73">
        <v>0</v>
      </c>
      <c r="F19" s="73">
        <v>5</v>
      </c>
      <c r="G19" s="73">
        <v>19</v>
      </c>
      <c r="H19" s="73">
        <v>17</v>
      </c>
      <c r="I19" s="73">
        <v>0</v>
      </c>
      <c r="K19" s="73">
        <v>0</v>
      </c>
      <c r="L19" s="73">
        <v>0</v>
      </c>
      <c r="M19" s="73">
        <v>0</v>
      </c>
      <c r="N19" s="73">
        <v>41</v>
      </c>
    </row>
    <row r="20" spans="2:14" ht="12">
      <c r="B20" s="23" t="s">
        <v>57</v>
      </c>
      <c r="C20" s="23"/>
      <c r="D20" s="23"/>
      <c r="E20" s="76">
        <f aca="true" t="shared" si="3" ref="E20:N20">E21</f>
        <v>55</v>
      </c>
      <c r="F20" s="76">
        <f t="shared" si="3"/>
        <v>48</v>
      </c>
      <c r="G20" s="76">
        <f t="shared" si="3"/>
        <v>167</v>
      </c>
      <c r="H20" s="76">
        <f t="shared" si="3"/>
        <v>183</v>
      </c>
      <c r="I20" s="76">
        <f t="shared" si="3"/>
        <v>0</v>
      </c>
      <c r="J20" s="76"/>
      <c r="K20" s="76">
        <f t="shared" si="3"/>
        <v>45</v>
      </c>
      <c r="L20" s="76">
        <f t="shared" si="3"/>
        <v>0</v>
      </c>
      <c r="M20" s="76">
        <f t="shared" si="3"/>
        <v>0</v>
      </c>
      <c r="N20" s="76">
        <f t="shared" si="3"/>
        <v>498</v>
      </c>
    </row>
    <row r="21" spans="3:14" ht="12">
      <c r="C21" s="20" t="s">
        <v>114</v>
      </c>
      <c r="D21" s="20" t="s">
        <v>115</v>
      </c>
      <c r="E21" s="73">
        <v>55</v>
      </c>
      <c r="F21" s="73">
        <v>48</v>
      </c>
      <c r="G21" s="73">
        <v>167</v>
      </c>
      <c r="H21" s="73">
        <v>183</v>
      </c>
      <c r="I21" s="73">
        <v>0</v>
      </c>
      <c r="K21" s="73">
        <v>45</v>
      </c>
      <c r="L21" s="73">
        <v>0</v>
      </c>
      <c r="M21" s="73">
        <v>0</v>
      </c>
      <c r="N21" s="73">
        <v>498</v>
      </c>
    </row>
    <row r="22" spans="2:14" ht="12">
      <c r="B22" s="23" t="s">
        <v>58</v>
      </c>
      <c r="C22" s="23"/>
      <c r="D22" s="23"/>
      <c r="E22" s="76">
        <f aca="true" t="shared" si="4" ref="E22:N22">SUM(E23:E29)</f>
        <v>70</v>
      </c>
      <c r="F22" s="76">
        <f t="shared" si="4"/>
        <v>63</v>
      </c>
      <c r="G22" s="76">
        <f t="shared" si="4"/>
        <v>130</v>
      </c>
      <c r="H22" s="76">
        <f t="shared" si="4"/>
        <v>195</v>
      </c>
      <c r="I22" s="76">
        <f t="shared" si="4"/>
        <v>0</v>
      </c>
      <c r="J22" s="76"/>
      <c r="K22" s="76">
        <f t="shared" si="4"/>
        <v>44</v>
      </c>
      <c r="L22" s="76">
        <f t="shared" si="4"/>
        <v>0</v>
      </c>
      <c r="M22" s="76">
        <f t="shared" si="4"/>
        <v>0</v>
      </c>
      <c r="N22" s="76">
        <f t="shared" si="4"/>
        <v>502</v>
      </c>
    </row>
    <row r="23" spans="3:14" ht="12">
      <c r="C23" s="20" t="s">
        <v>116</v>
      </c>
      <c r="D23" s="20" t="s">
        <v>117</v>
      </c>
      <c r="E23" s="73">
        <v>1</v>
      </c>
      <c r="F23" s="73">
        <v>0</v>
      </c>
      <c r="G23" s="73">
        <v>0</v>
      </c>
      <c r="H23" s="73">
        <v>1</v>
      </c>
      <c r="I23" s="73">
        <v>0</v>
      </c>
      <c r="K23" s="73">
        <v>40</v>
      </c>
      <c r="L23" s="73">
        <v>0</v>
      </c>
      <c r="M23" s="73">
        <v>0</v>
      </c>
      <c r="N23" s="73">
        <v>42</v>
      </c>
    </row>
    <row r="24" spans="3:14" ht="12">
      <c r="C24" s="20" t="s">
        <v>495</v>
      </c>
      <c r="D24" s="20" t="s">
        <v>496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K24" s="73">
        <v>4</v>
      </c>
      <c r="L24" s="73">
        <v>0</v>
      </c>
      <c r="M24" s="73">
        <v>0</v>
      </c>
      <c r="N24" s="73">
        <v>4</v>
      </c>
    </row>
    <row r="25" spans="3:14" ht="12">
      <c r="C25" s="20" t="s">
        <v>118</v>
      </c>
      <c r="D25" s="20" t="s">
        <v>497</v>
      </c>
      <c r="E25" s="73">
        <v>14</v>
      </c>
      <c r="F25" s="73">
        <v>11</v>
      </c>
      <c r="G25" s="73">
        <v>19</v>
      </c>
      <c r="H25" s="73">
        <v>37</v>
      </c>
      <c r="I25" s="73">
        <v>0</v>
      </c>
      <c r="K25" s="73">
        <v>0</v>
      </c>
      <c r="L25" s="73">
        <v>0</v>
      </c>
      <c r="M25" s="73">
        <v>0</v>
      </c>
      <c r="N25" s="73">
        <v>81</v>
      </c>
    </row>
    <row r="26" spans="3:14" ht="12">
      <c r="C26" s="20" t="s">
        <v>119</v>
      </c>
      <c r="D26" s="20" t="s">
        <v>498</v>
      </c>
      <c r="E26" s="73">
        <v>21</v>
      </c>
      <c r="F26" s="73">
        <v>21</v>
      </c>
      <c r="G26" s="73">
        <v>28</v>
      </c>
      <c r="H26" s="73">
        <v>49</v>
      </c>
      <c r="I26" s="73">
        <v>0</v>
      </c>
      <c r="K26" s="73">
        <v>0</v>
      </c>
      <c r="L26" s="73">
        <v>0</v>
      </c>
      <c r="M26" s="73">
        <v>0</v>
      </c>
      <c r="N26" s="73">
        <v>119</v>
      </c>
    </row>
    <row r="27" spans="3:14" ht="12">
      <c r="C27" s="20" t="s">
        <v>120</v>
      </c>
      <c r="D27" s="20" t="s">
        <v>499</v>
      </c>
      <c r="E27" s="73">
        <v>22</v>
      </c>
      <c r="F27" s="73">
        <v>16</v>
      </c>
      <c r="G27" s="73">
        <v>41</v>
      </c>
      <c r="H27" s="73">
        <v>36</v>
      </c>
      <c r="I27" s="73">
        <v>0</v>
      </c>
      <c r="K27" s="73">
        <v>0</v>
      </c>
      <c r="L27" s="73">
        <v>0</v>
      </c>
      <c r="M27" s="73">
        <v>0</v>
      </c>
      <c r="N27" s="73">
        <v>115</v>
      </c>
    </row>
    <row r="28" spans="3:14" ht="12">
      <c r="C28" s="20" t="s">
        <v>122</v>
      </c>
      <c r="D28" s="20" t="s">
        <v>123</v>
      </c>
      <c r="E28" s="73">
        <v>5</v>
      </c>
      <c r="F28" s="73">
        <v>10</v>
      </c>
      <c r="G28" s="73">
        <v>25</v>
      </c>
      <c r="H28" s="73">
        <v>44</v>
      </c>
      <c r="I28" s="73">
        <v>0</v>
      </c>
      <c r="K28" s="73">
        <v>0</v>
      </c>
      <c r="L28" s="73">
        <v>0</v>
      </c>
      <c r="M28" s="73">
        <v>0</v>
      </c>
      <c r="N28" s="73">
        <v>84</v>
      </c>
    </row>
    <row r="29" spans="3:14" ht="12">
      <c r="C29" s="20" t="s">
        <v>124</v>
      </c>
      <c r="D29" s="20" t="s">
        <v>123</v>
      </c>
      <c r="E29" s="73">
        <v>7</v>
      </c>
      <c r="F29" s="73">
        <v>5</v>
      </c>
      <c r="G29" s="73">
        <v>17</v>
      </c>
      <c r="H29" s="73">
        <v>28</v>
      </c>
      <c r="I29" s="73">
        <v>0</v>
      </c>
      <c r="K29" s="73">
        <v>0</v>
      </c>
      <c r="L29" s="73">
        <v>0</v>
      </c>
      <c r="M29" s="73">
        <v>0</v>
      </c>
      <c r="N29" s="73">
        <v>57</v>
      </c>
    </row>
    <row r="30" spans="2:14" ht="12">
      <c r="B30" s="23" t="s">
        <v>59</v>
      </c>
      <c r="C30" s="23"/>
      <c r="D30" s="23"/>
      <c r="E30" s="76">
        <f aca="true" t="shared" si="5" ref="E30:N30">SUM(E31:E37)</f>
        <v>20</v>
      </c>
      <c r="F30" s="76">
        <f t="shared" si="5"/>
        <v>45</v>
      </c>
      <c r="G30" s="76">
        <f t="shared" si="5"/>
        <v>117</v>
      </c>
      <c r="H30" s="76">
        <f t="shared" si="5"/>
        <v>198</v>
      </c>
      <c r="I30" s="76">
        <f t="shared" si="5"/>
        <v>0</v>
      </c>
      <c r="J30" s="76"/>
      <c r="K30" s="76">
        <f t="shared" si="5"/>
        <v>0</v>
      </c>
      <c r="L30" s="76">
        <f t="shared" si="5"/>
        <v>0</v>
      </c>
      <c r="M30" s="76">
        <f t="shared" si="5"/>
        <v>0</v>
      </c>
      <c r="N30" s="76">
        <f t="shared" si="5"/>
        <v>380</v>
      </c>
    </row>
    <row r="31" spans="3:14" ht="12">
      <c r="C31" s="20" t="s">
        <v>125</v>
      </c>
      <c r="D31" s="20" t="s">
        <v>126</v>
      </c>
      <c r="E31" s="73">
        <v>1</v>
      </c>
      <c r="F31" s="73">
        <v>5</v>
      </c>
      <c r="G31" s="73">
        <v>12</v>
      </c>
      <c r="H31" s="73">
        <v>21</v>
      </c>
      <c r="I31" s="73">
        <v>0</v>
      </c>
      <c r="K31" s="73">
        <v>0</v>
      </c>
      <c r="L31" s="73">
        <v>0</v>
      </c>
      <c r="M31" s="73">
        <v>0</v>
      </c>
      <c r="N31" s="73">
        <v>39</v>
      </c>
    </row>
    <row r="32" spans="3:14" ht="12">
      <c r="C32" s="20" t="s">
        <v>500</v>
      </c>
      <c r="D32" s="20" t="s">
        <v>501</v>
      </c>
      <c r="E32" s="73">
        <v>0</v>
      </c>
      <c r="F32" s="73">
        <v>0</v>
      </c>
      <c r="G32" s="73">
        <v>0</v>
      </c>
      <c r="H32" s="73">
        <v>1</v>
      </c>
      <c r="I32" s="73">
        <v>0</v>
      </c>
      <c r="K32" s="73">
        <v>0</v>
      </c>
      <c r="L32" s="73">
        <v>0</v>
      </c>
      <c r="M32" s="73">
        <v>0</v>
      </c>
      <c r="N32" s="73">
        <v>1</v>
      </c>
    </row>
    <row r="33" spans="3:14" ht="12">
      <c r="C33" s="20" t="s">
        <v>127</v>
      </c>
      <c r="D33" s="20" t="s">
        <v>128</v>
      </c>
      <c r="E33" s="73">
        <v>3</v>
      </c>
      <c r="F33" s="73">
        <v>4</v>
      </c>
      <c r="G33" s="73">
        <v>16</v>
      </c>
      <c r="H33" s="73">
        <v>44</v>
      </c>
      <c r="I33" s="73">
        <v>0</v>
      </c>
      <c r="K33" s="73">
        <v>0</v>
      </c>
      <c r="L33" s="73">
        <v>0</v>
      </c>
      <c r="M33" s="73">
        <v>0</v>
      </c>
      <c r="N33" s="73">
        <v>67</v>
      </c>
    </row>
    <row r="34" spans="3:14" ht="12">
      <c r="C34" s="20" t="s">
        <v>129</v>
      </c>
      <c r="D34" s="20" t="s">
        <v>130</v>
      </c>
      <c r="E34" s="73">
        <v>3</v>
      </c>
      <c r="F34" s="73">
        <v>7</v>
      </c>
      <c r="G34" s="73">
        <v>17</v>
      </c>
      <c r="H34" s="73">
        <v>28</v>
      </c>
      <c r="I34" s="73">
        <v>0</v>
      </c>
      <c r="K34" s="73">
        <v>0</v>
      </c>
      <c r="L34" s="73">
        <v>0</v>
      </c>
      <c r="M34" s="73">
        <v>0</v>
      </c>
      <c r="N34" s="73">
        <v>55</v>
      </c>
    </row>
    <row r="35" spans="3:14" ht="12">
      <c r="C35" s="20" t="s">
        <v>131</v>
      </c>
      <c r="D35" s="20" t="s">
        <v>132</v>
      </c>
      <c r="E35" s="73">
        <v>3</v>
      </c>
      <c r="F35" s="73">
        <v>6</v>
      </c>
      <c r="G35" s="73">
        <v>13</v>
      </c>
      <c r="H35" s="73">
        <v>23</v>
      </c>
      <c r="I35" s="73">
        <v>0</v>
      </c>
      <c r="K35" s="73">
        <v>0</v>
      </c>
      <c r="L35" s="73">
        <v>0</v>
      </c>
      <c r="M35" s="73">
        <v>0</v>
      </c>
      <c r="N35" s="73">
        <v>45</v>
      </c>
    </row>
    <row r="36" spans="3:14" ht="12">
      <c r="C36" s="20" t="s">
        <v>133</v>
      </c>
      <c r="D36" s="20" t="s">
        <v>134</v>
      </c>
      <c r="E36" s="73">
        <v>8</v>
      </c>
      <c r="F36" s="73">
        <v>10</v>
      </c>
      <c r="G36" s="73">
        <v>36</v>
      </c>
      <c r="H36" s="73">
        <v>42</v>
      </c>
      <c r="I36" s="73">
        <v>0</v>
      </c>
      <c r="K36" s="73">
        <v>0</v>
      </c>
      <c r="L36" s="73">
        <v>0</v>
      </c>
      <c r="M36" s="73">
        <v>0</v>
      </c>
      <c r="N36" s="73">
        <v>96</v>
      </c>
    </row>
    <row r="37" spans="3:14" ht="12">
      <c r="C37" s="20" t="s">
        <v>135</v>
      </c>
      <c r="D37" s="20" t="s">
        <v>136</v>
      </c>
      <c r="E37" s="73">
        <v>2</v>
      </c>
      <c r="F37" s="73">
        <v>13</v>
      </c>
      <c r="G37" s="73">
        <v>23</v>
      </c>
      <c r="H37" s="73">
        <v>39</v>
      </c>
      <c r="I37" s="73">
        <v>0</v>
      </c>
      <c r="K37" s="73">
        <v>0</v>
      </c>
      <c r="L37" s="73">
        <v>0</v>
      </c>
      <c r="M37" s="73">
        <v>0</v>
      </c>
      <c r="N37" s="73">
        <v>77</v>
      </c>
    </row>
    <row r="38" spans="2:14" ht="12">
      <c r="B38" s="23" t="s">
        <v>137</v>
      </c>
      <c r="C38" s="23"/>
      <c r="D38" s="23"/>
      <c r="E38" s="76">
        <f aca="true" t="shared" si="6" ref="E38:N38">SUM(E39:E48)</f>
        <v>61</v>
      </c>
      <c r="F38" s="76">
        <f t="shared" si="6"/>
        <v>69</v>
      </c>
      <c r="G38" s="76">
        <f t="shared" si="6"/>
        <v>106</v>
      </c>
      <c r="H38" s="76">
        <f t="shared" si="6"/>
        <v>188</v>
      </c>
      <c r="I38" s="76">
        <f t="shared" si="6"/>
        <v>0</v>
      </c>
      <c r="J38" s="76"/>
      <c r="K38" s="76">
        <f t="shared" si="6"/>
        <v>63</v>
      </c>
      <c r="L38" s="76">
        <f t="shared" si="6"/>
        <v>0</v>
      </c>
      <c r="M38" s="76">
        <f t="shared" si="6"/>
        <v>0</v>
      </c>
      <c r="N38" s="76">
        <f t="shared" si="6"/>
        <v>487</v>
      </c>
    </row>
    <row r="39" spans="3:14" ht="12">
      <c r="C39" s="20" t="s">
        <v>138</v>
      </c>
      <c r="D39" s="20" t="s">
        <v>139</v>
      </c>
      <c r="E39" s="73">
        <v>6</v>
      </c>
      <c r="F39" s="73">
        <v>13</v>
      </c>
      <c r="G39" s="73">
        <v>28</v>
      </c>
      <c r="H39" s="73">
        <v>44</v>
      </c>
      <c r="I39" s="73">
        <v>0</v>
      </c>
      <c r="K39" s="73">
        <v>0</v>
      </c>
      <c r="L39" s="73">
        <v>0</v>
      </c>
      <c r="M39" s="73">
        <v>0</v>
      </c>
      <c r="N39" s="73">
        <v>91</v>
      </c>
    </row>
    <row r="40" spans="3:14" ht="12">
      <c r="C40" s="20" t="s">
        <v>141</v>
      </c>
      <c r="D40" s="20" t="s">
        <v>502</v>
      </c>
      <c r="E40" s="73">
        <v>18</v>
      </c>
      <c r="F40" s="73">
        <v>22</v>
      </c>
      <c r="G40" s="73">
        <v>38</v>
      </c>
      <c r="H40" s="73">
        <v>60</v>
      </c>
      <c r="I40" s="73">
        <v>0</v>
      </c>
      <c r="K40" s="73">
        <v>0</v>
      </c>
      <c r="L40" s="73">
        <v>0</v>
      </c>
      <c r="M40" s="73">
        <v>0</v>
      </c>
      <c r="N40" s="73">
        <v>138</v>
      </c>
    </row>
    <row r="41" spans="3:14" ht="12">
      <c r="C41" s="20" t="s">
        <v>143</v>
      </c>
      <c r="D41" s="20" t="s">
        <v>503</v>
      </c>
      <c r="E41" s="73">
        <v>5</v>
      </c>
      <c r="F41" s="73">
        <v>4</v>
      </c>
      <c r="G41" s="73">
        <v>11</v>
      </c>
      <c r="H41" s="73">
        <v>27</v>
      </c>
      <c r="I41" s="73">
        <v>0</v>
      </c>
      <c r="K41" s="73">
        <v>0</v>
      </c>
      <c r="L41" s="73">
        <v>0</v>
      </c>
      <c r="M41" s="73">
        <v>0</v>
      </c>
      <c r="N41" s="73">
        <v>47</v>
      </c>
    </row>
    <row r="42" spans="3:14" ht="12">
      <c r="C42" s="20" t="s">
        <v>144</v>
      </c>
      <c r="D42" s="20" t="s">
        <v>140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K42" s="73">
        <v>25</v>
      </c>
      <c r="L42" s="73">
        <v>0</v>
      </c>
      <c r="M42" s="73">
        <v>0</v>
      </c>
      <c r="N42" s="73">
        <v>25</v>
      </c>
    </row>
    <row r="43" spans="3:14" ht="12">
      <c r="C43" s="20" t="s">
        <v>145</v>
      </c>
      <c r="D43" s="20" t="s">
        <v>504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K43" s="73">
        <v>25</v>
      </c>
      <c r="L43" s="73">
        <v>0</v>
      </c>
      <c r="M43" s="73">
        <v>0</v>
      </c>
      <c r="N43" s="73">
        <v>25</v>
      </c>
    </row>
    <row r="44" spans="3:14" ht="12">
      <c r="C44" s="20" t="s">
        <v>147</v>
      </c>
      <c r="D44" s="20" t="s">
        <v>505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K44" s="73">
        <v>4</v>
      </c>
      <c r="L44" s="73">
        <v>0</v>
      </c>
      <c r="M44" s="73">
        <v>0</v>
      </c>
      <c r="N44" s="73">
        <v>4</v>
      </c>
    </row>
    <row r="45" spans="3:14" ht="12">
      <c r="C45" s="20" t="s">
        <v>148</v>
      </c>
      <c r="D45" s="20" t="s">
        <v>506</v>
      </c>
      <c r="E45" s="73">
        <v>32</v>
      </c>
      <c r="F45" s="73">
        <v>30</v>
      </c>
      <c r="G45" s="73">
        <v>28</v>
      </c>
      <c r="H45" s="73">
        <v>48</v>
      </c>
      <c r="I45" s="73">
        <v>0</v>
      </c>
      <c r="K45" s="73">
        <v>7</v>
      </c>
      <c r="L45" s="73">
        <v>0</v>
      </c>
      <c r="M45" s="73">
        <v>0</v>
      </c>
      <c r="N45" s="73">
        <v>145</v>
      </c>
    </row>
    <row r="46" spans="3:14" ht="12">
      <c r="C46" s="20" t="s">
        <v>150</v>
      </c>
      <c r="D46" s="20" t="s">
        <v>507</v>
      </c>
      <c r="E46" s="73">
        <v>0</v>
      </c>
      <c r="F46" s="73">
        <v>0</v>
      </c>
      <c r="G46" s="73">
        <v>0</v>
      </c>
      <c r="H46" s="73">
        <v>1</v>
      </c>
      <c r="I46" s="73">
        <v>0</v>
      </c>
      <c r="K46" s="73">
        <v>0</v>
      </c>
      <c r="L46" s="73">
        <v>0</v>
      </c>
      <c r="M46" s="73">
        <v>0</v>
      </c>
      <c r="N46" s="73">
        <v>1</v>
      </c>
    </row>
    <row r="47" spans="3:14" ht="12">
      <c r="C47" s="20" t="s">
        <v>151</v>
      </c>
      <c r="D47" s="20" t="s">
        <v>508</v>
      </c>
      <c r="E47" s="73">
        <v>0</v>
      </c>
      <c r="F47" s="73">
        <v>0</v>
      </c>
      <c r="G47" s="73">
        <v>1</v>
      </c>
      <c r="H47" s="73">
        <v>8</v>
      </c>
      <c r="I47" s="73">
        <v>0</v>
      </c>
      <c r="K47" s="73">
        <v>0</v>
      </c>
      <c r="L47" s="73">
        <v>0</v>
      </c>
      <c r="M47" s="73">
        <v>0</v>
      </c>
      <c r="N47" s="73">
        <v>9</v>
      </c>
    </row>
    <row r="48" spans="3:14" ht="12">
      <c r="C48" s="20" t="s">
        <v>152</v>
      </c>
      <c r="D48" s="20" t="s">
        <v>509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K48" s="73">
        <v>2</v>
      </c>
      <c r="L48" s="73">
        <v>0</v>
      </c>
      <c r="M48" s="73">
        <v>0</v>
      </c>
      <c r="N48" s="73">
        <v>2</v>
      </c>
    </row>
    <row r="49" spans="2:14" ht="12">
      <c r="B49" s="23" t="s">
        <v>153</v>
      </c>
      <c r="C49" s="23"/>
      <c r="D49" s="23"/>
      <c r="E49" s="76">
        <f aca="true" t="shared" si="7" ref="E49:N49">SUM(E50:E66)</f>
        <v>84</v>
      </c>
      <c r="F49" s="76">
        <f t="shared" si="7"/>
        <v>106</v>
      </c>
      <c r="G49" s="76">
        <f t="shared" si="7"/>
        <v>227</v>
      </c>
      <c r="H49" s="76">
        <f t="shared" si="7"/>
        <v>389</v>
      </c>
      <c r="I49" s="76">
        <f t="shared" si="7"/>
        <v>0</v>
      </c>
      <c r="J49" s="76"/>
      <c r="K49" s="76">
        <f t="shared" si="7"/>
        <v>82</v>
      </c>
      <c r="L49" s="76">
        <f t="shared" si="7"/>
        <v>0</v>
      </c>
      <c r="M49" s="76">
        <f t="shared" si="7"/>
        <v>0</v>
      </c>
      <c r="N49" s="76">
        <f t="shared" si="7"/>
        <v>888</v>
      </c>
    </row>
    <row r="50" spans="3:14" ht="12">
      <c r="C50" s="20" t="s">
        <v>154</v>
      </c>
      <c r="D50" s="20" t="s">
        <v>155</v>
      </c>
      <c r="E50" s="73">
        <v>27</v>
      </c>
      <c r="F50" s="73">
        <v>17</v>
      </c>
      <c r="G50" s="73">
        <v>22</v>
      </c>
      <c r="H50" s="73">
        <v>27</v>
      </c>
      <c r="I50" s="73">
        <v>0</v>
      </c>
      <c r="K50" s="73">
        <v>0</v>
      </c>
      <c r="L50" s="73">
        <v>0</v>
      </c>
      <c r="M50" s="73">
        <v>0</v>
      </c>
      <c r="N50" s="73">
        <v>93</v>
      </c>
    </row>
    <row r="51" spans="3:14" ht="12">
      <c r="C51" s="20" t="s">
        <v>156</v>
      </c>
      <c r="D51" s="20" t="s">
        <v>157</v>
      </c>
      <c r="E51" s="73">
        <v>22</v>
      </c>
      <c r="F51" s="73">
        <v>31</v>
      </c>
      <c r="G51" s="73">
        <v>43</v>
      </c>
      <c r="H51" s="73">
        <v>45</v>
      </c>
      <c r="I51" s="73">
        <v>0</v>
      </c>
      <c r="K51" s="73">
        <v>0</v>
      </c>
      <c r="L51" s="73">
        <v>0</v>
      </c>
      <c r="M51" s="73">
        <v>0</v>
      </c>
      <c r="N51" s="73">
        <v>141</v>
      </c>
    </row>
    <row r="52" spans="3:14" ht="12">
      <c r="C52" s="20" t="s">
        <v>158</v>
      </c>
      <c r="D52" s="20" t="s">
        <v>159</v>
      </c>
      <c r="E52" s="73">
        <v>18</v>
      </c>
      <c r="F52" s="73">
        <v>13</v>
      </c>
      <c r="G52" s="73">
        <v>12</v>
      </c>
      <c r="H52" s="73">
        <v>23</v>
      </c>
      <c r="I52" s="73">
        <v>0</v>
      </c>
      <c r="K52" s="73">
        <v>0</v>
      </c>
      <c r="L52" s="73">
        <v>0</v>
      </c>
      <c r="M52" s="73">
        <v>0</v>
      </c>
      <c r="N52" s="73">
        <v>66</v>
      </c>
    </row>
    <row r="53" spans="3:14" ht="12">
      <c r="C53" s="20" t="s">
        <v>160</v>
      </c>
      <c r="D53" s="20" t="s">
        <v>510</v>
      </c>
      <c r="E53" s="73">
        <v>0</v>
      </c>
      <c r="F53" s="73">
        <v>1</v>
      </c>
      <c r="G53" s="73">
        <v>3</v>
      </c>
      <c r="H53" s="73">
        <v>28</v>
      </c>
      <c r="I53" s="73">
        <v>0</v>
      </c>
      <c r="K53" s="73">
        <v>0</v>
      </c>
      <c r="L53" s="73">
        <v>0</v>
      </c>
      <c r="M53" s="73">
        <v>0</v>
      </c>
      <c r="N53" s="73">
        <v>32</v>
      </c>
    </row>
    <row r="54" spans="3:14" ht="12">
      <c r="C54" s="20" t="s">
        <v>161</v>
      </c>
      <c r="D54" s="20" t="s">
        <v>511</v>
      </c>
      <c r="E54" s="73">
        <v>14</v>
      </c>
      <c r="F54" s="73">
        <v>25</v>
      </c>
      <c r="G54" s="73">
        <v>64</v>
      </c>
      <c r="H54" s="73">
        <v>128</v>
      </c>
      <c r="I54" s="73">
        <v>0</v>
      </c>
      <c r="K54" s="73">
        <v>0</v>
      </c>
      <c r="L54" s="73">
        <v>0</v>
      </c>
      <c r="M54" s="73">
        <v>0</v>
      </c>
      <c r="N54" s="73">
        <v>231</v>
      </c>
    </row>
    <row r="55" spans="3:14" ht="12">
      <c r="C55" s="20" t="s">
        <v>163</v>
      </c>
      <c r="D55" s="20" t="s">
        <v>164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K55" s="73">
        <v>10</v>
      </c>
      <c r="L55" s="73">
        <v>0</v>
      </c>
      <c r="M55" s="73">
        <v>0</v>
      </c>
      <c r="N55" s="73">
        <v>10</v>
      </c>
    </row>
    <row r="56" spans="3:14" ht="12">
      <c r="C56" s="20" t="s">
        <v>165</v>
      </c>
      <c r="D56" s="20" t="s">
        <v>512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K56" s="73">
        <v>8</v>
      </c>
      <c r="L56" s="73">
        <v>0</v>
      </c>
      <c r="M56" s="73">
        <v>0</v>
      </c>
      <c r="N56" s="73">
        <v>8</v>
      </c>
    </row>
    <row r="57" spans="3:14" ht="12">
      <c r="C57" s="20" t="s">
        <v>166</v>
      </c>
      <c r="D57" s="20" t="s">
        <v>513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K57" s="73">
        <v>19</v>
      </c>
      <c r="L57" s="73">
        <v>0</v>
      </c>
      <c r="M57" s="73">
        <v>0</v>
      </c>
      <c r="N57" s="73">
        <v>19</v>
      </c>
    </row>
    <row r="58" spans="3:14" ht="12">
      <c r="C58" s="20" t="s">
        <v>167</v>
      </c>
      <c r="D58" s="20" t="s">
        <v>514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K58" s="73">
        <v>3</v>
      </c>
      <c r="L58" s="73">
        <v>0</v>
      </c>
      <c r="M58" s="73">
        <v>0</v>
      </c>
      <c r="N58" s="73">
        <v>3</v>
      </c>
    </row>
    <row r="59" spans="3:14" ht="12">
      <c r="C59" s="20" t="s">
        <v>168</v>
      </c>
      <c r="D59" s="20" t="s">
        <v>515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K59" s="73">
        <v>18</v>
      </c>
      <c r="L59" s="73">
        <v>0</v>
      </c>
      <c r="M59" s="73">
        <v>0</v>
      </c>
      <c r="N59" s="73">
        <v>18</v>
      </c>
    </row>
    <row r="60" spans="3:14" ht="12">
      <c r="C60" s="20" t="s">
        <v>473</v>
      </c>
      <c r="D60" s="20" t="s">
        <v>516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K60" s="73">
        <v>17</v>
      </c>
      <c r="L60" s="73">
        <v>0</v>
      </c>
      <c r="M60" s="73">
        <v>0</v>
      </c>
      <c r="N60" s="73">
        <v>17</v>
      </c>
    </row>
    <row r="61" spans="3:14" ht="12">
      <c r="C61" s="20" t="s">
        <v>169</v>
      </c>
      <c r="D61" s="20" t="s">
        <v>517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K61" s="73">
        <v>6</v>
      </c>
      <c r="L61" s="73">
        <v>0</v>
      </c>
      <c r="M61" s="73">
        <v>0</v>
      </c>
      <c r="N61" s="73">
        <v>6</v>
      </c>
    </row>
    <row r="62" spans="3:14" ht="12">
      <c r="C62" s="20" t="s">
        <v>170</v>
      </c>
      <c r="D62" s="20" t="s">
        <v>518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K62" s="73">
        <v>1</v>
      </c>
      <c r="L62" s="73">
        <v>0</v>
      </c>
      <c r="M62" s="73">
        <v>0</v>
      </c>
      <c r="N62" s="73">
        <v>1</v>
      </c>
    </row>
    <row r="63" spans="3:14" ht="12">
      <c r="C63" s="20" t="s">
        <v>171</v>
      </c>
      <c r="D63" s="20" t="s">
        <v>519</v>
      </c>
      <c r="E63" s="73">
        <v>0</v>
      </c>
      <c r="F63" s="73">
        <v>2</v>
      </c>
      <c r="G63" s="73">
        <v>7</v>
      </c>
      <c r="H63" s="73">
        <v>17</v>
      </c>
      <c r="I63" s="73">
        <v>0</v>
      </c>
      <c r="K63" s="73">
        <v>0</v>
      </c>
      <c r="L63" s="73">
        <v>0</v>
      </c>
      <c r="M63" s="73">
        <v>0</v>
      </c>
      <c r="N63" s="73">
        <v>26</v>
      </c>
    </row>
    <row r="64" spans="3:14" ht="12">
      <c r="C64" s="20" t="s">
        <v>172</v>
      </c>
      <c r="D64" s="20" t="s">
        <v>520</v>
      </c>
      <c r="E64" s="73">
        <v>0</v>
      </c>
      <c r="F64" s="73">
        <v>1</v>
      </c>
      <c r="G64" s="73">
        <v>3</v>
      </c>
      <c r="H64" s="73">
        <v>30</v>
      </c>
      <c r="I64" s="73">
        <v>0</v>
      </c>
      <c r="K64" s="73">
        <v>0</v>
      </c>
      <c r="L64" s="73">
        <v>0</v>
      </c>
      <c r="M64" s="73">
        <v>0</v>
      </c>
      <c r="N64" s="73">
        <v>34</v>
      </c>
    </row>
    <row r="65" spans="3:14" ht="12">
      <c r="C65" s="20" t="s">
        <v>174</v>
      </c>
      <c r="D65" s="20" t="s">
        <v>630</v>
      </c>
      <c r="E65" s="73">
        <v>0</v>
      </c>
      <c r="F65" s="73">
        <v>1</v>
      </c>
      <c r="G65" s="73">
        <v>4</v>
      </c>
      <c r="H65" s="73">
        <v>23</v>
      </c>
      <c r="I65" s="73">
        <v>0</v>
      </c>
      <c r="K65" s="73">
        <v>0</v>
      </c>
      <c r="L65" s="73">
        <v>0</v>
      </c>
      <c r="M65" s="73">
        <v>0</v>
      </c>
      <c r="N65" s="73">
        <v>28</v>
      </c>
    </row>
    <row r="66" spans="3:14" ht="12">
      <c r="C66" s="20" t="s">
        <v>521</v>
      </c>
      <c r="D66" s="20" t="s">
        <v>522</v>
      </c>
      <c r="E66" s="73">
        <v>3</v>
      </c>
      <c r="F66" s="73">
        <v>15</v>
      </c>
      <c r="G66" s="73">
        <v>69</v>
      </c>
      <c r="H66" s="73">
        <v>68</v>
      </c>
      <c r="I66" s="73">
        <v>0</v>
      </c>
      <c r="K66" s="73">
        <v>0</v>
      </c>
      <c r="L66" s="73">
        <v>0</v>
      </c>
      <c r="M66" s="73">
        <v>0</v>
      </c>
      <c r="N66" s="73">
        <v>155</v>
      </c>
    </row>
    <row r="67" spans="2:14" ht="12">
      <c r="B67" s="23" t="s">
        <v>60</v>
      </c>
      <c r="C67" s="23"/>
      <c r="D67" s="23"/>
      <c r="E67" s="76">
        <f aca="true" t="shared" si="8" ref="E67:N67">SUM(E68:E77)</f>
        <v>38</v>
      </c>
      <c r="F67" s="76">
        <f t="shared" si="8"/>
        <v>68</v>
      </c>
      <c r="G67" s="76">
        <f t="shared" si="8"/>
        <v>160</v>
      </c>
      <c r="H67" s="76">
        <f t="shared" si="8"/>
        <v>201</v>
      </c>
      <c r="I67" s="76">
        <f t="shared" si="8"/>
        <v>0</v>
      </c>
      <c r="J67" s="76"/>
      <c r="K67" s="76">
        <f t="shared" si="8"/>
        <v>49</v>
      </c>
      <c r="L67" s="76">
        <f t="shared" si="8"/>
        <v>0</v>
      </c>
      <c r="M67" s="76">
        <f t="shared" si="8"/>
        <v>0</v>
      </c>
      <c r="N67" s="76">
        <f t="shared" si="8"/>
        <v>516</v>
      </c>
    </row>
    <row r="68" spans="3:14" ht="12">
      <c r="C68" s="20" t="s">
        <v>176</v>
      </c>
      <c r="D68" s="20" t="s">
        <v>177</v>
      </c>
      <c r="E68" s="73">
        <v>10</v>
      </c>
      <c r="F68" s="73">
        <v>16</v>
      </c>
      <c r="G68" s="73">
        <v>27</v>
      </c>
      <c r="H68" s="73">
        <v>35</v>
      </c>
      <c r="I68" s="73">
        <v>0</v>
      </c>
      <c r="K68" s="73">
        <v>0</v>
      </c>
      <c r="L68" s="73">
        <v>0</v>
      </c>
      <c r="M68" s="73">
        <v>0</v>
      </c>
      <c r="N68" s="73">
        <v>88</v>
      </c>
    </row>
    <row r="69" spans="3:14" ht="12">
      <c r="C69" s="20" t="s">
        <v>178</v>
      </c>
      <c r="D69" s="20" t="s">
        <v>179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K69" s="73">
        <v>23</v>
      </c>
      <c r="L69" s="73">
        <v>0</v>
      </c>
      <c r="M69" s="73">
        <v>0</v>
      </c>
      <c r="N69" s="73">
        <v>23</v>
      </c>
    </row>
    <row r="70" spans="3:14" ht="12">
      <c r="C70" s="20" t="s">
        <v>180</v>
      </c>
      <c r="D70" s="20" t="s">
        <v>177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K70" s="73">
        <v>11</v>
      </c>
      <c r="L70" s="73">
        <v>0</v>
      </c>
      <c r="M70" s="73">
        <v>0</v>
      </c>
      <c r="N70" s="73">
        <v>11</v>
      </c>
    </row>
    <row r="71" spans="3:14" ht="12">
      <c r="C71" s="20" t="s">
        <v>181</v>
      </c>
      <c r="D71" s="20" t="s">
        <v>523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K71" s="73">
        <v>15</v>
      </c>
      <c r="L71" s="73">
        <v>0</v>
      </c>
      <c r="M71" s="73">
        <v>0</v>
      </c>
      <c r="N71" s="73">
        <v>15</v>
      </c>
    </row>
    <row r="72" spans="3:14" ht="12">
      <c r="C72" s="20" t="s">
        <v>183</v>
      </c>
      <c r="D72" s="20" t="s">
        <v>524</v>
      </c>
      <c r="E72" s="73">
        <v>0</v>
      </c>
      <c r="F72" s="73">
        <v>0</v>
      </c>
      <c r="G72" s="73">
        <v>0</v>
      </c>
      <c r="H72" s="73">
        <v>2</v>
      </c>
      <c r="I72" s="73">
        <v>0</v>
      </c>
      <c r="K72" s="73">
        <v>0</v>
      </c>
      <c r="L72" s="73">
        <v>0</v>
      </c>
      <c r="M72" s="73">
        <v>0</v>
      </c>
      <c r="N72" s="73">
        <v>2</v>
      </c>
    </row>
    <row r="73" spans="3:14" ht="12">
      <c r="C73" s="20" t="s">
        <v>184</v>
      </c>
      <c r="D73" s="20" t="s">
        <v>525</v>
      </c>
      <c r="E73" s="73">
        <v>19</v>
      </c>
      <c r="F73" s="73">
        <v>36</v>
      </c>
      <c r="G73" s="73">
        <v>69</v>
      </c>
      <c r="H73" s="73">
        <v>86</v>
      </c>
      <c r="I73" s="73">
        <v>0</v>
      </c>
      <c r="K73" s="73">
        <v>0</v>
      </c>
      <c r="L73" s="73">
        <v>0</v>
      </c>
      <c r="M73" s="73">
        <v>0</v>
      </c>
      <c r="N73" s="73">
        <v>210</v>
      </c>
    </row>
    <row r="74" spans="3:14" ht="12">
      <c r="C74" s="20" t="s">
        <v>186</v>
      </c>
      <c r="D74" s="20" t="s">
        <v>526</v>
      </c>
      <c r="E74" s="73">
        <v>4</v>
      </c>
      <c r="F74" s="73">
        <v>7</v>
      </c>
      <c r="G74" s="73">
        <v>22</v>
      </c>
      <c r="H74" s="73">
        <v>35</v>
      </c>
      <c r="I74" s="73">
        <v>0</v>
      </c>
      <c r="K74" s="73">
        <v>0</v>
      </c>
      <c r="L74" s="73">
        <v>0</v>
      </c>
      <c r="M74" s="73">
        <v>0</v>
      </c>
      <c r="N74" s="73">
        <v>68</v>
      </c>
    </row>
    <row r="75" spans="3:14" ht="12">
      <c r="C75" s="20" t="s">
        <v>188</v>
      </c>
      <c r="D75" s="20" t="s">
        <v>527</v>
      </c>
      <c r="E75" s="73">
        <v>2</v>
      </c>
      <c r="F75" s="73">
        <v>6</v>
      </c>
      <c r="G75" s="73">
        <v>21</v>
      </c>
      <c r="H75" s="73">
        <v>24</v>
      </c>
      <c r="I75" s="73">
        <v>0</v>
      </c>
      <c r="K75" s="73">
        <v>0</v>
      </c>
      <c r="L75" s="73">
        <v>0</v>
      </c>
      <c r="M75" s="73">
        <v>0</v>
      </c>
      <c r="N75" s="73">
        <v>53</v>
      </c>
    </row>
    <row r="76" spans="3:14" ht="12">
      <c r="C76" s="20" t="s">
        <v>190</v>
      </c>
      <c r="D76" s="20" t="s">
        <v>528</v>
      </c>
      <c r="E76" s="73">
        <v>3</v>
      </c>
      <c r="F76" s="73">
        <v>3</v>
      </c>
      <c r="G76" s="73">
        <v>21</v>
      </c>
      <c r="H76" s="73">
        <v>18</v>
      </c>
      <c r="I76" s="73">
        <v>0</v>
      </c>
      <c r="K76" s="73">
        <v>0</v>
      </c>
      <c r="L76" s="73">
        <v>0</v>
      </c>
      <c r="M76" s="73">
        <v>0</v>
      </c>
      <c r="N76" s="73">
        <v>45</v>
      </c>
    </row>
    <row r="77" spans="3:14" ht="12">
      <c r="C77" s="20" t="s">
        <v>192</v>
      </c>
      <c r="D77" s="20" t="s">
        <v>177</v>
      </c>
      <c r="E77" s="73">
        <v>0</v>
      </c>
      <c r="F77" s="73">
        <v>0</v>
      </c>
      <c r="G77" s="73">
        <v>0</v>
      </c>
      <c r="H77" s="73">
        <v>1</v>
      </c>
      <c r="I77" s="73">
        <v>0</v>
      </c>
      <c r="K77" s="73">
        <v>0</v>
      </c>
      <c r="L77" s="73">
        <v>0</v>
      </c>
      <c r="M77" s="73">
        <v>0</v>
      </c>
      <c r="N77" s="73">
        <v>1</v>
      </c>
    </row>
    <row r="78" spans="1:15" ht="12">
      <c r="A78" s="141" t="s">
        <v>529</v>
      </c>
      <c r="B78" s="141"/>
      <c r="C78" s="141"/>
      <c r="D78" s="141"/>
      <c r="E78" s="142">
        <f aca="true" t="shared" si="9" ref="E78:N78">E79+E81+E88+E91+E95+E104+E112+E118+E124+E131+E133+E138+E145+E153+E166+E169+E174</f>
        <v>711</v>
      </c>
      <c r="F78" s="142">
        <f t="shared" si="9"/>
        <v>811</v>
      </c>
      <c r="G78" s="142">
        <f t="shared" si="9"/>
        <v>1361</v>
      </c>
      <c r="H78" s="142">
        <f t="shared" si="9"/>
        <v>2030</v>
      </c>
      <c r="I78" s="142">
        <f t="shared" si="9"/>
        <v>0</v>
      </c>
      <c r="J78" s="142"/>
      <c r="K78" s="142">
        <f t="shared" si="9"/>
        <v>674</v>
      </c>
      <c r="L78" s="142">
        <f t="shared" si="9"/>
        <v>22</v>
      </c>
      <c r="M78" s="142">
        <f t="shared" si="9"/>
        <v>187</v>
      </c>
      <c r="N78" s="142">
        <f t="shared" si="9"/>
        <v>5796</v>
      </c>
      <c r="O78" s="73"/>
    </row>
    <row r="79" spans="2:14" ht="12">
      <c r="B79" s="23" t="s">
        <v>62</v>
      </c>
      <c r="C79" s="23"/>
      <c r="D79" s="23"/>
      <c r="E79" s="76">
        <f aca="true" t="shared" si="10" ref="E79:N79">E80</f>
        <v>15</v>
      </c>
      <c r="F79" s="76">
        <f t="shared" si="10"/>
        <v>10</v>
      </c>
      <c r="G79" s="76">
        <f t="shared" si="10"/>
        <v>28</v>
      </c>
      <c r="H79" s="76">
        <f t="shared" si="10"/>
        <v>37</v>
      </c>
      <c r="I79" s="76">
        <f t="shared" si="10"/>
        <v>0</v>
      </c>
      <c r="J79" s="76"/>
      <c r="K79" s="76">
        <f t="shared" si="10"/>
        <v>0</v>
      </c>
      <c r="L79" s="76">
        <f t="shared" si="10"/>
        <v>0</v>
      </c>
      <c r="M79" s="76">
        <f t="shared" si="10"/>
        <v>0</v>
      </c>
      <c r="N79" s="76">
        <f t="shared" si="10"/>
        <v>90</v>
      </c>
    </row>
    <row r="80" spans="3:14" ht="12">
      <c r="C80" s="20" t="s">
        <v>193</v>
      </c>
      <c r="D80" s="20" t="s">
        <v>194</v>
      </c>
      <c r="E80" s="73">
        <v>15</v>
      </c>
      <c r="F80" s="73">
        <v>10</v>
      </c>
      <c r="G80" s="73">
        <v>28</v>
      </c>
      <c r="H80" s="73">
        <v>37</v>
      </c>
      <c r="I80" s="73">
        <v>0</v>
      </c>
      <c r="K80" s="73">
        <v>0</v>
      </c>
      <c r="L80" s="73">
        <v>0</v>
      </c>
      <c r="M80" s="73">
        <v>0</v>
      </c>
      <c r="N80" s="73">
        <v>90</v>
      </c>
    </row>
    <row r="81" spans="2:14" ht="12">
      <c r="B81" s="23" t="s">
        <v>63</v>
      </c>
      <c r="C81" s="23"/>
      <c r="D81" s="23"/>
      <c r="E81" s="76">
        <f aca="true" t="shared" si="11" ref="E81:N81">SUM(E82:E87)</f>
        <v>88</v>
      </c>
      <c r="F81" s="76">
        <f t="shared" si="11"/>
        <v>74</v>
      </c>
      <c r="G81" s="76">
        <f t="shared" si="11"/>
        <v>102</v>
      </c>
      <c r="H81" s="76">
        <f t="shared" si="11"/>
        <v>168</v>
      </c>
      <c r="I81" s="76">
        <f t="shared" si="11"/>
        <v>0</v>
      </c>
      <c r="J81" s="76"/>
      <c r="K81" s="76">
        <f t="shared" si="11"/>
        <v>41</v>
      </c>
      <c r="L81" s="76">
        <f t="shared" si="11"/>
        <v>0</v>
      </c>
      <c r="M81" s="76">
        <f t="shared" si="11"/>
        <v>36</v>
      </c>
      <c r="N81" s="76">
        <f t="shared" si="11"/>
        <v>509</v>
      </c>
    </row>
    <row r="82" spans="3:14" ht="12">
      <c r="C82" s="20" t="s">
        <v>195</v>
      </c>
      <c r="D82" s="20" t="s">
        <v>196</v>
      </c>
      <c r="E82" s="73">
        <v>76</v>
      </c>
      <c r="F82" s="73">
        <v>63</v>
      </c>
      <c r="G82" s="73">
        <v>84</v>
      </c>
      <c r="H82" s="73">
        <v>130</v>
      </c>
      <c r="I82" s="73">
        <v>0</v>
      </c>
      <c r="K82" s="73">
        <v>13</v>
      </c>
      <c r="L82" s="73">
        <v>0</v>
      </c>
      <c r="M82" s="73">
        <v>36</v>
      </c>
      <c r="N82" s="73">
        <v>402</v>
      </c>
    </row>
    <row r="83" spans="3:14" ht="12">
      <c r="C83" s="20" t="s">
        <v>197</v>
      </c>
      <c r="D83" s="20" t="s">
        <v>198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K83" s="73">
        <v>10</v>
      </c>
      <c r="L83" s="73">
        <v>0</v>
      </c>
      <c r="M83" s="73">
        <v>0</v>
      </c>
      <c r="N83" s="73">
        <v>10</v>
      </c>
    </row>
    <row r="84" spans="3:14" ht="12">
      <c r="C84" s="20" t="s">
        <v>199</v>
      </c>
      <c r="D84" s="20" t="s">
        <v>200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K84" s="73">
        <v>17</v>
      </c>
      <c r="L84" s="73">
        <v>0</v>
      </c>
      <c r="M84" s="73">
        <v>0</v>
      </c>
      <c r="N84" s="73">
        <v>17</v>
      </c>
    </row>
    <row r="85" spans="3:14" ht="12">
      <c r="C85" s="20" t="s">
        <v>530</v>
      </c>
      <c r="D85" s="20" t="s">
        <v>642</v>
      </c>
      <c r="E85" s="73">
        <v>0</v>
      </c>
      <c r="F85" s="73">
        <v>1</v>
      </c>
      <c r="G85" s="73">
        <v>2</v>
      </c>
      <c r="H85" s="73">
        <v>5</v>
      </c>
      <c r="I85" s="73">
        <v>0</v>
      </c>
      <c r="K85" s="73">
        <v>0</v>
      </c>
      <c r="L85" s="73">
        <v>0</v>
      </c>
      <c r="M85" s="73">
        <v>0</v>
      </c>
      <c r="N85" s="73">
        <v>8</v>
      </c>
    </row>
    <row r="86" spans="3:14" ht="12">
      <c r="C86" s="20" t="s">
        <v>531</v>
      </c>
      <c r="D86" s="20" t="s">
        <v>532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K86" s="73">
        <v>1</v>
      </c>
      <c r="L86" s="73">
        <v>0</v>
      </c>
      <c r="M86" s="73">
        <v>0</v>
      </c>
      <c r="N86" s="73">
        <v>1</v>
      </c>
    </row>
    <row r="87" spans="3:14" ht="12">
      <c r="C87" s="20" t="s">
        <v>201</v>
      </c>
      <c r="D87" s="20" t="s">
        <v>643</v>
      </c>
      <c r="E87" s="73">
        <v>12</v>
      </c>
      <c r="F87" s="73">
        <v>10</v>
      </c>
      <c r="G87" s="73">
        <v>16</v>
      </c>
      <c r="H87" s="73">
        <v>33</v>
      </c>
      <c r="I87" s="73">
        <v>0</v>
      </c>
      <c r="K87" s="73">
        <v>0</v>
      </c>
      <c r="L87" s="73">
        <v>0</v>
      </c>
      <c r="M87" s="73">
        <v>0</v>
      </c>
      <c r="N87" s="73">
        <v>71</v>
      </c>
    </row>
    <row r="88" spans="2:14" ht="12">
      <c r="B88" s="23" t="s">
        <v>64</v>
      </c>
      <c r="C88" s="23"/>
      <c r="D88" s="23"/>
      <c r="E88" s="76">
        <f aca="true" t="shared" si="12" ref="E88:N88">SUM(E89:E90)</f>
        <v>19</v>
      </c>
      <c r="F88" s="76">
        <f t="shared" si="12"/>
        <v>23</v>
      </c>
      <c r="G88" s="76">
        <f t="shared" si="12"/>
        <v>44</v>
      </c>
      <c r="H88" s="76">
        <f t="shared" si="12"/>
        <v>46</v>
      </c>
      <c r="I88" s="76">
        <f t="shared" si="12"/>
        <v>0</v>
      </c>
      <c r="J88" s="76"/>
      <c r="K88" s="76">
        <f t="shared" si="12"/>
        <v>48</v>
      </c>
      <c r="L88" s="76">
        <f t="shared" si="12"/>
        <v>0</v>
      </c>
      <c r="M88" s="76">
        <f t="shared" si="12"/>
        <v>0</v>
      </c>
      <c r="N88" s="76">
        <f t="shared" si="12"/>
        <v>180</v>
      </c>
    </row>
    <row r="89" spans="3:14" ht="12">
      <c r="C89" s="20" t="s">
        <v>203</v>
      </c>
      <c r="D89" s="20" t="s">
        <v>204</v>
      </c>
      <c r="E89" s="73">
        <v>16</v>
      </c>
      <c r="F89" s="73">
        <v>15</v>
      </c>
      <c r="G89" s="73">
        <v>30</v>
      </c>
      <c r="H89" s="73">
        <v>35</v>
      </c>
      <c r="I89" s="73">
        <v>0</v>
      </c>
      <c r="K89" s="73">
        <v>48</v>
      </c>
      <c r="L89" s="73">
        <v>0</v>
      </c>
      <c r="M89" s="73">
        <v>0</v>
      </c>
      <c r="N89" s="73">
        <v>144</v>
      </c>
    </row>
    <row r="90" spans="3:14" ht="12">
      <c r="C90" s="20" t="s">
        <v>205</v>
      </c>
      <c r="D90" s="20" t="s">
        <v>533</v>
      </c>
      <c r="E90" s="73">
        <v>3</v>
      </c>
      <c r="F90" s="73">
        <v>8</v>
      </c>
      <c r="G90" s="73">
        <v>14</v>
      </c>
      <c r="H90" s="73">
        <v>11</v>
      </c>
      <c r="I90" s="73">
        <v>0</v>
      </c>
      <c r="K90" s="73">
        <v>0</v>
      </c>
      <c r="L90" s="73">
        <v>0</v>
      </c>
      <c r="M90" s="73">
        <v>0</v>
      </c>
      <c r="N90" s="73">
        <v>36</v>
      </c>
    </row>
    <row r="91" spans="2:14" ht="12">
      <c r="B91" s="23" t="s">
        <v>66</v>
      </c>
      <c r="C91" s="23"/>
      <c r="D91" s="23"/>
      <c r="E91" s="76">
        <f aca="true" t="shared" si="13" ref="E91:N91">SUM(E92:E94)</f>
        <v>6</v>
      </c>
      <c r="F91" s="76">
        <f t="shared" si="13"/>
        <v>9</v>
      </c>
      <c r="G91" s="76">
        <f t="shared" si="13"/>
        <v>37</v>
      </c>
      <c r="H91" s="76">
        <f t="shared" si="13"/>
        <v>82</v>
      </c>
      <c r="I91" s="76">
        <f t="shared" si="13"/>
        <v>0</v>
      </c>
      <c r="J91" s="76"/>
      <c r="K91" s="76">
        <f t="shared" si="13"/>
        <v>22</v>
      </c>
      <c r="L91" s="76">
        <f t="shared" si="13"/>
        <v>0</v>
      </c>
      <c r="M91" s="76">
        <f t="shared" si="13"/>
        <v>0</v>
      </c>
      <c r="N91" s="76">
        <f t="shared" si="13"/>
        <v>156</v>
      </c>
    </row>
    <row r="92" spans="3:14" ht="12">
      <c r="C92" s="20" t="s">
        <v>221</v>
      </c>
      <c r="D92" s="20" t="s">
        <v>222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K92" s="73">
        <v>19</v>
      </c>
      <c r="L92" s="73">
        <v>0</v>
      </c>
      <c r="M92" s="73">
        <v>0</v>
      </c>
      <c r="N92" s="73">
        <v>19</v>
      </c>
    </row>
    <row r="93" spans="3:14" ht="12">
      <c r="C93" s="20" t="s">
        <v>223</v>
      </c>
      <c r="D93" s="20" t="s">
        <v>644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K93" s="73">
        <v>3</v>
      </c>
      <c r="L93" s="73">
        <v>0</v>
      </c>
      <c r="M93" s="73">
        <v>0</v>
      </c>
      <c r="N93" s="73">
        <v>3</v>
      </c>
    </row>
    <row r="94" spans="3:14" ht="12">
      <c r="C94" s="20" t="s">
        <v>225</v>
      </c>
      <c r="D94" s="20" t="s">
        <v>226</v>
      </c>
      <c r="E94" s="73">
        <v>6</v>
      </c>
      <c r="F94" s="73">
        <v>9</v>
      </c>
      <c r="G94" s="73">
        <v>37</v>
      </c>
      <c r="H94" s="73">
        <v>82</v>
      </c>
      <c r="I94" s="73">
        <v>0</v>
      </c>
      <c r="K94" s="73">
        <v>0</v>
      </c>
      <c r="L94" s="73">
        <v>0</v>
      </c>
      <c r="M94" s="73">
        <v>0</v>
      </c>
      <c r="N94" s="73">
        <v>134</v>
      </c>
    </row>
    <row r="95" spans="2:14" ht="12">
      <c r="B95" s="23" t="s">
        <v>67</v>
      </c>
      <c r="C95" s="23"/>
      <c r="D95" s="23"/>
      <c r="E95" s="76">
        <f aca="true" t="shared" si="14" ref="E95:N95">SUM(E96:E103)</f>
        <v>74</v>
      </c>
      <c r="F95" s="76">
        <f t="shared" si="14"/>
        <v>98</v>
      </c>
      <c r="G95" s="76">
        <f t="shared" si="14"/>
        <v>146</v>
      </c>
      <c r="H95" s="76">
        <f t="shared" si="14"/>
        <v>263</v>
      </c>
      <c r="I95" s="76">
        <f t="shared" si="14"/>
        <v>0</v>
      </c>
      <c r="J95" s="76"/>
      <c r="K95" s="76">
        <f t="shared" si="14"/>
        <v>50</v>
      </c>
      <c r="L95" s="76">
        <f t="shared" si="14"/>
        <v>0</v>
      </c>
      <c r="M95" s="76">
        <f t="shared" si="14"/>
        <v>90</v>
      </c>
      <c r="N95" s="76">
        <f t="shared" si="14"/>
        <v>721</v>
      </c>
    </row>
    <row r="96" spans="3:14" ht="12">
      <c r="C96" s="20" t="s">
        <v>227</v>
      </c>
      <c r="D96" s="20" t="s">
        <v>228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K96" s="73">
        <v>0</v>
      </c>
      <c r="L96" s="73">
        <v>0</v>
      </c>
      <c r="M96" s="73">
        <v>90</v>
      </c>
      <c r="N96" s="73">
        <v>90</v>
      </c>
    </row>
    <row r="97" spans="3:14" ht="12">
      <c r="C97" s="20" t="s">
        <v>229</v>
      </c>
      <c r="D97" s="20" t="s">
        <v>230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K97" s="73">
        <v>2</v>
      </c>
      <c r="L97" s="73">
        <v>0</v>
      </c>
      <c r="M97" s="73">
        <v>0</v>
      </c>
      <c r="N97" s="73">
        <v>2</v>
      </c>
    </row>
    <row r="98" spans="3:14" ht="12">
      <c r="C98" s="20" t="s">
        <v>231</v>
      </c>
      <c r="D98" s="20" t="s">
        <v>232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K98" s="73">
        <v>2</v>
      </c>
      <c r="L98" s="73">
        <v>0</v>
      </c>
      <c r="M98" s="73">
        <v>0</v>
      </c>
      <c r="N98" s="73">
        <v>2</v>
      </c>
    </row>
    <row r="99" spans="3:14" ht="12">
      <c r="C99" s="20" t="s">
        <v>233</v>
      </c>
      <c r="D99" s="20" t="s">
        <v>234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K99" s="73">
        <v>2</v>
      </c>
      <c r="L99" s="73">
        <v>0</v>
      </c>
      <c r="M99" s="73">
        <v>0</v>
      </c>
      <c r="N99" s="73">
        <v>2</v>
      </c>
    </row>
    <row r="100" spans="3:14" ht="12">
      <c r="C100" s="20" t="s">
        <v>235</v>
      </c>
      <c r="D100" s="20" t="s">
        <v>645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K100" s="73">
        <v>4</v>
      </c>
      <c r="L100" s="73">
        <v>0</v>
      </c>
      <c r="M100" s="73">
        <v>0</v>
      </c>
      <c r="N100" s="73">
        <v>4</v>
      </c>
    </row>
    <row r="101" spans="3:14" ht="12">
      <c r="C101" s="20" t="s">
        <v>236</v>
      </c>
      <c r="D101" s="20" t="s">
        <v>237</v>
      </c>
      <c r="E101" s="73">
        <v>32</v>
      </c>
      <c r="F101" s="73">
        <v>29</v>
      </c>
      <c r="G101" s="73">
        <v>51</v>
      </c>
      <c r="H101" s="73">
        <v>89</v>
      </c>
      <c r="I101" s="73">
        <v>0</v>
      </c>
      <c r="K101" s="73">
        <v>40</v>
      </c>
      <c r="L101" s="73">
        <v>0</v>
      </c>
      <c r="M101" s="73">
        <v>0</v>
      </c>
      <c r="N101" s="73">
        <v>241</v>
      </c>
    </row>
    <row r="102" spans="3:14" ht="12">
      <c r="C102" s="20" t="s">
        <v>238</v>
      </c>
      <c r="D102" s="20" t="s">
        <v>239</v>
      </c>
      <c r="E102" s="73">
        <v>2</v>
      </c>
      <c r="F102" s="73">
        <v>5</v>
      </c>
      <c r="G102" s="73">
        <v>9</v>
      </c>
      <c r="H102" s="73">
        <v>15</v>
      </c>
      <c r="I102" s="73">
        <v>0</v>
      </c>
      <c r="K102" s="73">
        <v>0</v>
      </c>
      <c r="L102" s="73">
        <v>0</v>
      </c>
      <c r="M102" s="73">
        <v>0</v>
      </c>
      <c r="N102" s="73">
        <v>31</v>
      </c>
    </row>
    <row r="103" spans="3:14" ht="12">
      <c r="C103" s="20" t="s">
        <v>240</v>
      </c>
      <c r="D103" s="20" t="s">
        <v>534</v>
      </c>
      <c r="E103" s="73">
        <v>40</v>
      </c>
      <c r="F103" s="73">
        <v>64</v>
      </c>
      <c r="G103" s="73">
        <v>86</v>
      </c>
      <c r="H103" s="73">
        <v>159</v>
      </c>
      <c r="I103" s="73">
        <v>0</v>
      </c>
      <c r="K103" s="73">
        <v>0</v>
      </c>
      <c r="L103" s="73">
        <v>0</v>
      </c>
      <c r="M103" s="73">
        <v>0</v>
      </c>
      <c r="N103" s="73">
        <v>349</v>
      </c>
    </row>
    <row r="104" spans="2:14" ht="12">
      <c r="B104" s="23" t="s">
        <v>68</v>
      </c>
      <c r="C104" s="23"/>
      <c r="D104" s="23"/>
      <c r="E104" s="76">
        <f aca="true" t="shared" si="15" ref="E104:N104">SUM(E105:E111)</f>
        <v>24</v>
      </c>
      <c r="F104" s="76">
        <f t="shared" si="15"/>
        <v>25</v>
      </c>
      <c r="G104" s="76">
        <f t="shared" si="15"/>
        <v>43</v>
      </c>
      <c r="H104" s="76">
        <f t="shared" si="15"/>
        <v>61</v>
      </c>
      <c r="I104" s="76">
        <f t="shared" si="15"/>
        <v>0</v>
      </c>
      <c r="J104" s="76"/>
      <c r="K104" s="76">
        <f t="shared" si="15"/>
        <v>37</v>
      </c>
      <c r="L104" s="76">
        <f t="shared" si="15"/>
        <v>0</v>
      </c>
      <c r="M104" s="76">
        <f t="shared" si="15"/>
        <v>0</v>
      </c>
      <c r="N104" s="76">
        <f t="shared" si="15"/>
        <v>190</v>
      </c>
    </row>
    <row r="105" spans="3:14" ht="12">
      <c r="C105" s="20" t="s">
        <v>241</v>
      </c>
      <c r="D105" s="20" t="s">
        <v>242</v>
      </c>
      <c r="E105" s="73">
        <v>4</v>
      </c>
      <c r="F105" s="73">
        <v>1</v>
      </c>
      <c r="G105" s="73">
        <v>0</v>
      </c>
      <c r="H105" s="73">
        <v>5</v>
      </c>
      <c r="I105" s="73">
        <v>0</v>
      </c>
      <c r="K105" s="73">
        <v>0</v>
      </c>
      <c r="L105" s="73">
        <v>0</v>
      </c>
      <c r="M105" s="73">
        <v>0</v>
      </c>
      <c r="N105" s="73">
        <v>10</v>
      </c>
    </row>
    <row r="106" spans="3:14" ht="12">
      <c r="C106" s="20" t="s">
        <v>243</v>
      </c>
      <c r="D106" s="20" t="s">
        <v>535</v>
      </c>
      <c r="E106" s="73">
        <v>4</v>
      </c>
      <c r="F106" s="73">
        <v>4</v>
      </c>
      <c r="G106" s="73">
        <v>3</v>
      </c>
      <c r="H106" s="73">
        <v>2</v>
      </c>
      <c r="I106" s="73">
        <v>0</v>
      </c>
      <c r="K106" s="73">
        <v>0</v>
      </c>
      <c r="L106" s="73">
        <v>0</v>
      </c>
      <c r="M106" s="73">
        <v>0</v>
      </c>
      <c r="N106" s="73">
        <v>13</v>
      </c>
    </row>
    <row r="107" spans="3:14" ht="12">
      <c r="C107" s="20" t="s">
        <v>244</v>
      </c>
      <c r="D107" s="20" t="s">
        <v>245</v>
      </c>
      <c r="E107" s="73">
        <v>1</v>
      </c>
      <c r="F107" s="73">
        <v>2</v>
      </c>
      <c r="G107" s="73">
        <v>1</v>
      </c>
      <c r="H107" s="73">
        <v>1</v>
      </c>
      <c r="I107" s="73">
        <v>0</v>
      </c>
      <c r="K107" s="73">
        <v>0</v>
      </c>
      <c r="L107" s="73">
        <v>0</v>
      </c>
      <c r="M107" s="73">
        <v>0</v>
      </c>
      <c r="N107" s="73">
        <v>5</v>
      </c>
    </row>
    <row r="108" spans="3:14" ht="12">
      <c r="C108" s="20" t="s">
        <v>246</v>
      </c>
      <c r="D108" s="20" t="s">
        <v>536</v>
      </c>
      <c r="E108" s="73">
        <v>0</v>
      </c>
      <c r="F108" s="73">
        <v>1</v>
      </c>
      <c r="G108" s="73">
        <v>3</v>
      </c>
      <c r="H108" s="73">
        <v>2</v>
      </c>
      <c r="I108" s="73">
        <v>0</v>
      </c>
      <c r="K108" s="73">
        <v>0</v>
      </c>
      <c r="L108" s="73">
        <v>0</v>
      </c>
      <c r="M108" s="73">
        <v>0</v>
      </c>
      <c r="N108" s="73">
        <v>6</v>
      </c>
    </row>
    <row r="109" spans="3:14" ht="12">
      <c r="C109" s="20" t="s">
        <v>247</v>
      </c>
      <c r="D109" s="20" t="s">
        <v>248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K109" s="73">
        <v>37</v>
      </c>
      <c r="L109" s="73">
        <v>0</v>
      </c>
      <c r="M109" s="73">
        <v>0</v>
      </c>
      <c r="N109" s="73">
        <v>37</v>
      </c>
    </row>
    <row r="110" spans="3:14" ht="12">
      <c r="C110" s="20" t="s">
        <v>249</v>
      </c>
      <c r="D110" s="20" t="s">
        <v>250</v>
      </c>
      <c r="E110" s="73">
        <v>5</v>
      </c>
      <c r="F110" s="73">
        <v>7</v>
      </c>
      <c r="G110" s="73">
        <v>16</v>
      </c>
      <c r="H110" s="73">
        <v>22</v>
      </c>
      <c r="I110" s="73">
        <v>0</v>
      </c>
      <c r="K110" s="73">
        <v>0</v>
      </c>
      <c r="L110" s="73">
        <v>0</v>
      </c>
      <c r="M110" s="73">
        <v>0</v>
      </c>
      <c r="N110" s="73">
        <v>50</v>
      </c>
    </row>
    <row r="111" spans="3:14" ht="12">
      <c r="C111" s="20" t="s">
        <v>251</v>
      </c>
      <c r="D111" s="20" t="s">
        <v>537</v>
      </c>
      <c r="E111" s="73">
        <v>10</v>
      </c>
      <c r="F111" s="73">
        <v>10</v>
      </c>
      <c r="G111" s="73">
        <v>20</v>
      </c>
      <c r="H111" s="73">
        <v>29</v>
      </c>
      <c r="I111" s="73">
        <v>0</v>
      </c>
      <c r="K111" s="73">
        <v>0</v>
      </c>
      <c r="L111" s="73">
        <v>0</v>
      </c>
      <c r="M111" s="73">
        <v>0</v>
      </c>
      <c r="N111" s="73">
        <v>69</v>
      </c>
    </row>
    <row r="112" spans="2:14" ht="12">
      <c r="B112" s="23" t="s">
        <v>69</v>
      </c>
      <c r="C112" s="23"/>
      <c r="D112" s="23"/>
      <c r="E112" s="76">
        <f aca="true" t="shared" si="16" ref="E112:N112">SUM(E113:E117)</f>
        <v>7</v>
      </c>
      <c r="F112" s="76">
        <f t="shared" si="16"/>
        <v>10</v>
      </c>
      <c r="G112" s="76">
        <f t="shared" si="16"/>
        <v>29</v>
      </c>
      <c r="H112" s="76">
        <f t="shared" si="16"/>
        <v>51</v>
      </c>
      <c r="I112" s="76">
        <f t="shared" si="16"/>
        <v>0</v>
      </c>
      <c r="J112" s="76"/>
      <c r="K112" s="76">
        <f t="shared" si="16"/>
        <v>15</v>
      </c>
      <c r="L112" s="76">
        <f t="shared" si="16"/>
        <v>0</v>
      </c>
      <c r="M112" s="76">
        <f t="shared" si="16"/>
        <v>0</v>
      </c>
      <c r="N112" s="76">
        <f t="shared" si="16"/>
        <v>112</v>
      </c>
    </row>
    <row r="113" spans="3:14" ht="12">
      <c r="C113" s="20" t="s">
        <v>252</v>
      </c>
      <c r="D113" s="20" t="s">
        <v>253</v>
      </c>
      <c r="E113" s="73">
        <v>4</v>
      </c>
      <c r="F113" s="73">
        <v>4</v>
      </c>
      <c r="G113" s="73">
        <v>13</v>
      </c>
      <c r="H113" s="73">
        <v>14</v>
      </c>
      <c r="I113" s="73">
        <v>0</v>
      </c>
      <c r="K113" s="73">
        <v>0</v>
      </c>
      <c r="L113" s="73">
        <v>0</v>
      </c>
      <c r="M113" s="73">
        <v>0</v>
      </c>
      <c r="N113" s="73">
        <v>35</v>
      </c>
    </row>
    <row r="114" spans="3:14" ht="12">
      <c r="C114" s="20" t="s">
        <v>538</v>
      </c>
      <c r="D114" s="20" t="s">
        <v>539</v>
      </c>
      <c r="E114" s="73">
        <v>0</v>
      </c>
      <c r="F114" s="73">
        <v>0</v>
      </c>
      <c r="G114" s="73">
        <v>2</v>
      </c>
      <c r="H114" s="73">
        <v>1</v>
      </c>
      <c r="I114" s="73">
        <v>0</v>
      </c>
      <c r="K114" s="73">
        <v>0</v>
      </c>
      <c r="L114" s="73">
        <v>0</v>
      </c>
      <c r="M114" s="73">
        <v>0</v>
      </c>
      <c r="N114" s="73">
        <v>3</v>
      </c>
    </row>
    <row r="115" spans="3:14" ht="12">
      <c r="C115" s="20" t="s">
        <v>254</v>
      </c>
      <c r="D115" s="20" t="s">
        <v>255</v>
      </c>
      <c r="E115" s="73">
        <v>2</v>
      </c>
      <c r="F115" s="73">
        <v>3</v>
      </c>
      <c r="G115" s="73">
        <v>8</v>
      </c>
      <c r="H115" s="73">
        <v>26</v>
      </c>
      <c r="I115" s="73">
        <v>0</v>
      </c>
      <c r="K115" s="73">
        <v>0</v>
      </c>
      <c r="L115" s="73">
        <v>0</v>
      </c>
      <c r="M115" s="73">
        <v>0</v>
      </c>
      <c r="N115" s="73">
        <v>39</v>
      </c>
    </row>
    <row r="116" spans="3:14" ht="12">
      <c r="C116" s="20" t="s">
        <v>256</v>
      </c>
      <c r="D116" s="20" t="s">
        <v>540</v>
      </c>
      <c r="E116" s="73">
        <v>1</v>
      </c>
      <c r="F116" s="73">
        <v>3</v>
      </c>
      <c r="G116" s="73">
        <v>6</v>
      </c>
      <c r="H116" s="73">
        <v>10</v>
      </c>
      <c r="I116" s="73">
        <v>0</v>
      </c>
      <c r="K116" s="73">
        <v>0</v>
      </c>
      <c r="L116" s="73">
        <v>0</v>
      </c>
      <c r="M116" s="73">
        <v>0</v>
      </c>
      <c r="N116" s="73">
        <v>20</v>
      </c>
    </row>
    <row r="117" spans="3:14" ht="12">
      <c r="C117" s="20" t="s">
        <v>257</v>
      </c>
      <c r="D117" s="20" t="s">
        <v>258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K117" s="73">
        <v>15</v>
      </c>
      <c r="L117" s="73">
        <v>0</v>
      </c>
      <c r="M117" s="73">
        <v>0</v>
      </c>
      <c r="N117" s="73">
        <v>15</v>
      </c>
    </row>
    <row r="118" spans="2:14" ht="12">
      <c r="B118" s="23" t="s">
        <v>70</v>
      </c>
      <c r="C118" s="23"/>
      <c r="D118" s="23"/>
      <c r="E118" s="76">
        <f aca="true" t="shared" si="17" ref="E118:N118">SUM(E119:E123)</f>
        <v>88</v>
      </c>
      <c r="F118" s="76">
        <f t="shared" si="17"/>
        <v>88</v>
      </c>
      <c r="G118" s="76">
        <f t="shared" si="17"/>
        <v>144</v>
      </c>
      <c r="H118" s="76">
        <f t="shared" si="17"/>
        <v>265</v>
      </c>
      <c r="I118" s="76">
        <f t="shared" si="17"/>
        <v>0</v>
      </c>
      <c r="J118" s="76"/>
      <c r="K118" s="76">
        <f t="shared" si="17"/>
        <v>44</v>
      </c>
      <c r="L118" s="76">
        <f t="shared" si="17"/>
        <v>0</v>
      </c>
      <c r="M118" s="76">
        <f t="shared" si="17"/>
        <v>0</v>
      </c>
      <c r="N118" s="76">
        <f t="shared" si="17"/>
        <v>629</v>
      </c>
    </row>
    <row r="119" spans="3:14" ht="12">
      <c r="C119" s="20" t="s">
        <v>259</v>
      </c>
      <c r="D119" s="20" t="s">
        <v>260</v>
      </c>
      <c r="E119" s="73">
        <v>16</v>
      </c>
      <c r="F119" s="73">
        <v>16</v>
      </c>
      <c r="G119" s="73">
        <v>35</v>
      </c>
      <c r="H119" s="73">
        <v>57</v>
      </c>
      <c r="I119" s="73">
        <v>0</v>
      </c>
      <c r="K119" s="73">
        <v>0</v>
      </c>
      <c r="L119" s="73">
        <v>0</v>
      </c>
      <c r="M119" s="73">
        <v>0</v>
      </c>
      <c r="N119" s="73">
        <v>124</v>
      </c>
    </row>
    <row r="120" spans="3:14" ht="12">
      <c r="C120" s="20" t="s">
        <v>541</v>
      </c>
      <c r="D120" s="20" t="s">
        <v>542</v>
      </c>
      <c r="E120" s="73">
        <v>0</v>
      </c>
      <c r="F120" s="73">
        <v>0</v>
      </c>
      <c r="G120" s="73">
        <v>0</v>
      </c>
      <c r="H120" s="73">
        <v>1</v>
      </c>
      <c r="I120" s="73">
        <v>0</v>
      </c>
      <c r="K120" s="73">
        <v>0</v>
      </c>
      <c r="L120" s="73">
        <v>0</v>
      </c>
      <c r="M120" s="73">
        <v>0</v>
      </c>
      <c r="N120" s="73">
        <v>1</v>
      </c>
    </row>
    <row r="121" spans="3:14" ht="12">
      <c r="C121" s="20" t="s">
        <v>261</v>
      </c>
      <c r="D121" s="20" t="s">
        <v>543</v>
      </c>
      <c r="E121" s="73">
        <v>0</v>
      </c>
      <c r="F121" s="73">
        <v>0</v>
      </c>
      <c r="G121" s="73">
        <v>0</v>
      </c>
      <c r="H121" s="73">
        <v>2</v>
      </c>
      <c r="I121" s="73">
        <v>0</v>
      </c>
      <c r="K121" s="73">
        <v>0</v>
      </c>
      <c r="L121" s="73">
        <v>0</v>
      </c>
      <c r="M121" s="73">
        <v>0</v>
      </c>
      <c r="N121" s="73">
        <v>2</v>
      </c>
    </row>
    <row r="122" spans="3:14" ht="12">
      <c r="C122" s="20" t="s">
        <v>262</v>
      </c>
      <c r="D122" s="20" t="s">
        <v>263</v>
      </c>
      <c r="E122" s="73">
        <v>25</v>
      </c>
      <c r="F122" s="73">
        <v>6</v>
      </c>
      <c r="G122" s="73">
        <v>30</v>
      </c>
      <c r="H122" s="73">
        <v>68</v>
      </c>
      <c r="I122" s="73">
        <v>0</v>
      </c>
      <c r="K122" s="73">
        <v>44</v>
      </c>
      <c r="L122" s="73">
        <v>0</v>
      </c>
      <c r="M122" s="73">
        <v>0</v>
      </c>
      <c r="N122" s="73">
        <v>173</v>
      </c>
    </row>
    <row r="123" spans="3:14" ht="12">
      <c r="C123" s="20" t="s">
        <v>264</v>
      </c>
      <c r="D123" s="20" t="s">
        <v>544</v>
      </c>
      <c r="E123" s="73">
        <v>47</v>
      </c>
      <c r="F123" s="73">
        <v>66</v>
      </c>
      <c r="G123" s="73">
        <v>79</v>
      </c>
      <c r="H123" s="73">
        <v>137</v>
      </c>
      <c r="I123" s="73">
        <v>0</v>
      </c>
      <c r="K123" s="73">
        <v>0</v>
      </c>
      <c r="L123" s="73">
        <v>0</v>
      </c>
      <c r="M123" s="73">
        <v>0</v>
      </c>
      <c r="N123" s="73">
        <v>329</v>
      </c>
    </row>
    <row r="124" spans="2:14" ht="12">
      <c r="B124" s="23" t="s">
        <v>71</v>
      </c>
      <c r="C124" s="23"/>
      <c r="D124" s="23"/>
      <c r="E124" s="76">
        <f aca="true" t="shared" si="18" ref="E124:N124">SUM(E125:E130)</f>
        <v>81</v>
      </c>
      <c r="F124" s="76">
        <f t="shared" si="18"/>
        <v>73</v>
      </c>
      <c r="G124" s="76">
        <f t="shared" si="18"/>
        <v>92</v>
      </c>
      <c r="H124" s="76">
        <f t="shared" si="18"/>
        <v>142</v>
      </c>
      <c r="I124" s="76">
        <f t="shared" si="18"/>
        <v>0</v>
      </c>
      <c r="J124" s="76"/>
      <c r="K124" s="76">
        <f t="shared" si="18"/>
        <v>50</v>
      </c>
      <c r="L124" s="76">
        <f t="shared" si="18"/>
        <v>0</v>
      </c>
      <c r="M124" s="76">
        <f t="shared" si="18"/>
        <v>21</v>
      </c>
      <c r="N124" s="76">
        <f t="shared" si="18"/>
        <v>459</v>
      </c>
    </row>
    <row r="125" spans="3:14" ht="12">
      <c r="C125" s="20" t="s">
        <v>265</v>
      </c>
      <c r="D125" s="20" t="s">
        <v>266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K125" s="73">
        <v>0</v>
      </c>
      <c r="L125" s="73">
        <v>0</v>
      </c>
      <c r="M125" s="73">
        <v>21</v>
      </c>
      <c r="N125" s="73">
        <v>21</v>
      </c>
    </row>
    <row r="126" spans="3:14" ht="12">
      <c r="C126" s="20" t="s">
        <v>267</v>
      </c>
      <c r="D126" s="20" t="s">
        <v>268</v>
      </c>
      <c r="E126" s="73">
        <v>17</v>
      </c>
      <c r="F126" s="73">
        <v>12</v>
      </c>
      <c r="G126" s="73">
        <v>4</v>
      </c>
      <c r="H126" s="73">
        <v>21</v>
      </c>
      <c r="I126" s="73">
        <v>0</v>
      </c>
      <c r="K126" s="73">
        <v>40</v>
      </c>
      <c r="L126" s="73">
        <v>0</v>
      </c>
      <c r="M126" s="73">
        <v>0</v>
      </c>
      <c r="N126" s="73">
        <v>94</v>
      </c>
    </row>
    <row r="127" spans="3:14" ht="12">
      <c r="C127" s="20" t="s">
        <v>269</v>
      </c>
      <c r="D127" s="20" t="s">
        <v>545</v>
      </c>
      <c r="E127" s="73">
        <v>17</v>
      </c>
      <c r="F127" s="73">
        <v>17</v>
      </c>
      <c r="G127" s="73">
        <v>17</v>
      </c>
      <c r="H127" s="73">
        <v>17</v>
      </c>
      <c r="I127" s="73">
        <v>0</v>
      </c>
      <c r="K127" s="73">
        <v>0</v>
      </c>
      <c r="L127" s="73">
        <v>0</v>
      </c>
      <c r="M127" s="73">
        <v>0</v>
      </c>
      <c r="N127" s="73">
        <v>68</v>
      </c>
    </row>
    <row r="128" spans="3:14" ht="12">
      <c r="C128" s="20" t="s">
        <v>546</v>
      </c>
      <c r="D128" s="20" t="s">
        <v>547</v>
      </c>
      <c r="E128" s="73">
        <v>3</v>
      </c>
      <c r="F128" s="73">
        <v>0</v>
      </c>
      <c r="G128" s="73">
        <v>2</v>
      </c>
      <c r="H128" s="73">
        <v>2</v>
      </c>
      <c r="I128" s="73">
        <v>0</v>
      </c>
      <c r="K128" s="73">
        <v>0</v>
      </c>
      <c r="L128" s="73">
        <v>0</v>
      </c>
      <c r="M128" s="73">
        <v>0</v>
      </c>
      <c r="N128" s="73">
        <v>7</v>
      </c>
    </row>
    <row r="129" spans="3:14" ht="12">
      <c r="C129" s="20" t="s">
        <v>271</v>
      </c>
      <c r="D129" s="20" t="s">
        <v>548</v>
      </c>
      <c r="E129" s="73">
        <v>44</v>
      </c>
      <c r="F129" s="73">
        <v>44</v>
      </c>
      <c r="G129" s="73">
        <v>69</v>
      </c>
      <c r="H129" s="73">
        <v>102</v>
      </c>
      <c r="I129" s="73">
        <v>0</v>
      </c>
      <c r="K129" s="73">
        <v>0</v>
      </c>
      <c r="L129" s="73">
        <v>0</v>
      </c>
      <c r="M129" s="73">
        <v>0</v>
      </c>
      <c r="N129" s="73">
        <v>259</v>
      </c>
    </row>
    <row r="130" spans="3:14" ht="12">
      <c r="C130" s="20" t="s">
        <v>272</v>
      </c>
      <c r="D130" s="20" t="s">
        <v>273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K130" s="73">
        <v>10</v>
      </c>
      <c r="L130" s="73">
        <v>0</v>
      </c>
      <c r="M130" s="73">
        <v>0</v>
      </c>
      <c r="N130" s="73">
        <v>10</v>
      </c>
    </row>
    <row r="131" spans="2:14" ht="12">
      <c r="B131" s="23" t="s">
        <v>72</v>
      </c>
      <c r="C131" s="23"/>
      <c r="D131" s="23"/>
      <c r="E131" s="76">
        <f aca="true" t="shared" si="19" ref="E131:N131">E132</f>
        <v>3</v>
      </c>
      <c r="F131" s="76">
        <f t="shared" si="19"/>
        <v>9</v>
      </c>
      <c r="G131" s="76">
        <f t="shared" si="19"/>
        <v>16</v>
      </c>
      <c r="H131" s="76">
        <f t="shared" si="19"/>
        <v>19</v>
      </c>
      <c r="I131" s="76">
        <f t="shared" si="19"/>
        <v>0</v>
      </c>
      <c r="J131" s="76"/>
      <c r="K131" s="76">
        <f t="shared" si="19"/>
        <v>0</v>
      </c>
      <c r="L131" s="76">
        <f t="shared" si="19"/>
        <v>0</v>
      </c>
      <c r="M131" s="76">
        <f t="shared" si="19"/>
        <v>0</v>
      </c>
      <c r="N131" s="76">
        <f t="shared" si="19"/>
        <v>47</v>
      </c>
    </row>
    <row r="132" spans="3:14" ht="12">
      <c r="C132" s="20" t="s">
        <v>274</v>
      </c>
      <c r="D132" s="20" t="s">
        <v>275</v>
      </c>
      <c r="E132" s="73">
        <v>3</v>
      </c>
      <c r="F132" s="73">
        <v>9</v>
      </c>
      <c r="G132" s="73">
        <v>16</v>
      </c>
      <c r="H132" s="73">
        <v>19</v>
      </c>
      <c r="I132" s="73">
        <v>0</v>
      </c>
      <c r="K132" s="73">
        <v>0</v>
      </c>
      <c r="L132" s="73">
        <v>0</v>
      </c>
      <c r="M132" s="73">
        <v>0</v>
      </c>
      <c r="N132" s="73">
        <v>47</v>
      </c>
    </row>
    <row r="133" spans="2:14" ht="12">
      <c r="B133" s="23" t="s">
        <v>73</v>
      </c>
      <c r="C133" s="23"/>
      <c r="D133" s="23"/>
      <c r="E133" s="76">
        <f aca="true" t="shared" si="20" ref="E133:N133">SUM(E134:E137)</f>
        <v>31</v>
      </c>
      <c r="F133" s="76">
        <f t="shared" si="20"/>
        <v>32</v>
      </c>
      <c r="G133" s="76">
        <f t="shared" si="20"/>
        <v>25</v>
      </c>
      <c r="H133" s="76">
        <f t="shared" si="20"/>
        <v>34</v>
      </c>
      <c r="I133" s="76">
        <f t="shared" si="20"/>
        <v>0</v>
      </c>
      <c r="J133" s="76"/>
      <c r="K133" s="76">
        <f t="shared" si="20"/>
        <v>0</v>
      </c>
      <c r="L133" s="76">
        <f t="shared" si="20"/>
        <v>0</v>
      </c>
      <c r="M133" s="76">
        <f t="shared" si="20"/>
        <v>0</v>
      </c>
      <c r="N133" s="76">
        <f t="shared" si="20"/>
        <v>122</v>
      </c>
    </row>
    <row r="134" spans="3:14" ht="12">
      <c r="C134" s="20" t="s">
        <v>276</v>
      </c>
      <c r="D134" s="20" t="s">
        <v>277</v>
      </c>
      <c r="E134" s="73">
        <v>8</v>
      </c>
      <c r="F134" s="73">
        <v>7</v>
      </c>
      <c r="G134" s="73">
        <v>4</v>
      </c>
      <c r="H134" s="73">
        <v>9</v>
      </c>
      <c r="I134" s="73">
        <v>0</v>
      </c>
      <c r="K134" s="73">
        <v>0</v>
      </c>
      <c r="L134" s="73">
        <v>0</v>
      </c>
      <c r="M134" s="73">
        <v>0</v>
      </c>
      <c r="N134" s="73">
        <v>28</v>
      </c>
    </row>
    <row r="135" spans="3:14" ht="12">
      <c r="C135" s="20" t="s">
        <v>278</v>
      </c>
      <c r="D135" s="20" t="s">
        <v>549</v>
      </c>
      <c r="E135" s="73">
        <v>0</v>
      </c>
      <c r="F135" s="73">
        <v>1</v>
      </c>
      <c r="G135" s="73">
        <v>0</v>
      </c>
      <c r="H135" s="73">
        <v>10</v>
      </c>
      <c r="I135" s="73">
        <v>0</v>
      </c>
      <c r="K135" s="73">
        <v>0</v>
      </c>
      <c r="L135" s="73">
        <v>0</v>
      </c>
      <c r="M135" s="73">
        <v>0</v>
      </c>
      <c r="N135" s="73">
        <v>11</v>
      </c>
    </row>
    <row r="136" spans="3:14" ht="12">
      <c r="C136" s="20" t="s">
        <v>280</v>
      </c>
      <c r="D136" s="20" t="s">
        <v>550</v>
      </c>
      <c r="E136" s="73">
        <v>14</v>
      </c>
      <c r="F136" s="73">
        <v>16</v>
      </c>
      <c r="G136" s="73">
        <v>12</v>
      </c>
      <c r="H136" s="73">
        <v>3</v>
      </c>
      <c r="I136" s="73">
        <v>0</v>
      </c>
      <c r="K136" s="73">
        <v>0</v>
      </c>
      <c r="L136" s="73">
        <v>0</v>
      </c>
      <c r="M136" s="73">
        <v>0</v>
      </c>
      <c r="N136" s="73">
        <v>45</v>
      </c>
    </row>
    <row r="137" spans="3:14" ht="12">
      <c r="C137" s="20" t="s">
        <v>282</v>
      </c>
      <c r="D137" s="20" t="s">
        <v>551</v>
      </c>
      <c r="E137" s="73">
        <v>9</v>
      </c>
      <c r="F137" s="73">
        <v>8</v>
      </c>
      <c r="G137" s="73">
        <v>9</v>
      </c>
      <c r="H137" s="73">
        <v>12</v>
      </c>
      <c r="I137" s="73">
        <v>0</v>
      </c>
      <c r="K137" s="73">
        <v>0</v>
      </c>
      <c r="L137" s="73">
        <v>0</v>
      </c>
      <c r="M137" s="73">
        <v>0</v>
      </c>
      <c r="N137" s="73">
        <v>38</v>
      </c>
    </row>
    <row r="138" spans="2:14" ht="12">
      <c r="B138" s="23" t="s">
        <v>74</v>
      </c>
      <c r="C138" s="23"/>
      <c r="D138" s="23"/>
      <c r="E138" s="76">
        <f aca="true" t="shared" si="21" ref="E138:N138">SUM(E139:E144)</f>
        <v>40</v>
      </c>
      <c r="F138" s="76">
        <f t="shared" si="21"/>
        <v>64</v>
      </c>
      <c r="G138" s="76">
        <f t="shared" si="21"/>
        <v>103</v>
      </c>
      <c r="H138" s="76">
        <f t="shared" si="21"/>
        <v>143</v>
      </c>
      <c r="I138" s="76">
        <f t="shared" si="21"/>
        <v>0</v>
      </c>
      <c r="J138" s="76"/>
      <c r="K138" s="76">
        <f t="shared" si="21"/>
        <v>49</v>
      </c>
      <c r="L138" s="76">
        <f t="shared" si="21"/>
        <v>0</v>
      </c>
      <c r="M138" s="76">
        <f t="shared" si="21"/>
        <v>0</v>
      </c>
      <c r="N138" s="76">
        <f t="shared" si="21"/>
        <v>399</v>
      </c>
    </row>
    <row r="139" spans="3:14" ht="12">
      <c r="C139" s="20" t="s">
        <v>283</v>
      </c>
      <c r="D139" s="20" t="s">
        <v>284</v>
      </c>
      <c r="E139" s="73">
        <v>38</v>
      </c>
      <c r="F139" s="73">
        <v>60</v>
      </c>
      <c r="G139" s="73">
        <v>86</v>
      </c>
      <c r="H139" s="73">
        <v>130</v>
      </c>
      <c r="I139" s="73">
        <v>0</v>
      </c>
      <c r="K139" s="73">
        <v>17</v>
      </c>
      <c r="L139" s="73">
        <v>0</v>
      </c>
      <c r="M139" s="73">
        <v>0</v>
      </c>
      <c r="N139" s="73">
        <v>331</v>
      </c>
    </row>
    <row r="140" spans="3:14" ht="12">
      <c r="C140" s="20" t="s">
        <v>285</v>
      </c>
      <c r="D140" s="20" t="s">
        <v>552</v>
      </c>
      <c r="E140" s="73">
        <v>0</v>
      </c>
      <c r="F140" s="73">
        <v>2</v>
      </c>
      <c r="G140" s="73">
        <v>4</v>
      </c>
      <c r="H140" s="73">
        <v>5</v>
      </c>
      <c r="I140" s="73">
        <v>0</v>
      </c>
      <c r="K140" s="73">
        <v>7</v>
      </c>
      <c r="L140" s="73">
        <v>0</v>
      </c>
      <c r="M140" s="73">
        <v>0</v>
      </c>
      <c r="N140" s="73">
        <v>18</v>
      </c>
    </row>
    <row r="141" spans="3:14" ht="12">
      <c r="C141" s="20" t="s">
        <v>287</v>
      </c>
      <c r="D141" s="20" t="s">
        <v>553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K141" s="73">
        <v>16</v>
      </c>
      <c r="L141" s="73">
        <v>0</v>
      </c>
      <c r="M141" s="73">
        <v>0</v>
      </c>
      <c r="N141" s="73">
        <v>16</v>
      </c>
    </row>
    <row r="142" spans="3:14" ht="12">
      <c r="C142" s="20" t="s">
        <v>288</v>
      </c>
      <c r="D142" s="20" t="s">
        <v>554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K142" s="73">
        <v>9</v>
      </c>
      <c r="L142" s="73">
        <v>0</v>
      </c>
      <c r="M142" s="73">
        <v>0</v>
      </c>
      <c r="N142" s="73">
        <v>9</v>
      </c>
    </row>
    <row r="143" spans="3:14" ht="12">
      <c r="C143" s="20" t="s">
        <v>289</v>
      </c>
      <c r="D143" s="20" t="s">
        <v>555</v>
      </c>
      <c r="E143" s="73">
        <v>1</v>
      </c>
      <c r="F143" s="73">
        <v>2</v>
      </c>
      <c r="G143" s="73">
        <v>10</v>
      </c>
      <c r="H143" s="73">
        <v>8</v>
      </c>
      <c r="I143" s="73">
        <v>0</v>
      </c>
      <c r="K143" s="73">
        <v>0</v>
      </c>
      <c r="L143" s="73">
        <v>0</v>
      </c>
      <c r="M143" s="73">
        <v>0</v>
      </c>
      <c r="N143" s="73">
        <v>21</v>
      </c>
    </row>
    <row r="144" spans="3:14" ht="12">
      <c r="C144" s="20" t="s">
        <v>556</v>
      </c>
      <c r="D144" s="20" t="s">
        <v>557</v>
      </c>
      <c r="E144" s="73">
        <v>1</v>
      </c>
      <c r="F144" s="73">
        <v>0</v>
      </c>
      <c r="G144" s="73">
        <v>3</v>
      </c>
      <c r="H144" s="73">
        <v>0</v>
      </c>
      <c r="I144" s="73">
        <v>0</v>
      </c>
      <c r="K144" s="73">
        <v>0</v>
      </c>
      <c r="L144" s="73">
        <v>0</v>
      </c>
      <c r="M144" s="73">
        <v>0</v>
      </c>
      <c r="N144" s="73">
        <v>4</v>
      </c>
    </row>
    <row r="145" spans="2:14" ht="12">
      <c r="B145" s="23" t="s">
        <v>75</v>
      </c>
      <c r="C145" s="23"/>
      <c r="D145" s="23"/>
      <c r="E145" s="76">
        <f aca="true" t="shared" si="22" ref="E145:N145">SUM(E146:E152)</f>
        <v>73</v>
      </c>
      <c r="F145" s="76">
        <f t="shared" si="22"/>
        <v>82</v>
      </c>
      <c r="G145" s="76">
        <f t="shared" si="22"/>
        <v>141</v>
      </c>
      <c r="H145" s="76">
        <f t="shared" si="22"/>
        <v>168</v>
      </c>
      <c r="I145" s="76">
        <f t="shared" si="22"/>
        <v>0</v>
      </c>
      <c r="J145" s="76"/>
      <c r="K145" s="76">
        <f t="shared" si="22"/>
        <v>64</v>
      </c>
      <c r="L145" s="76">
        <f t="shared" si="22"/>
        <v>22</v>
      </c>
      <c r="M145" s="76">
        <f t="shared" si="22"/>
        <v>40</v>
      </c>
      <c r="N145" s="76">
        <f t="shared" si="22"/>
        <v>590</v>
      </c>
    </row>
    <row r="146" spans="3:14" ht="12">
      <c r="C146" s="20" t="s">
        <v>291</v>
      </c>
      <c r="D146" s="20" t="s">
        <v>292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K146" s="73">
        <v>23</v>
      </c>
      <c r="L146" s="73">
        <v>0</v>
      </c>
      <c r="M146" s="73">
        <v>0</v>
      </c>
      <c r="N146" s="73">
        <v>23</v>
      </c>
    </row>
    <row r="147" spans="3:14" ht="12">
      <c r="C147" s="20" t="s">
        <v>293</v>
      </c>
      <c r="D147" s="20" t="s">
        <v>294</v>
      </c>
      <c r="E147" s="73">
        <v>73</v>
      </c>
      <c r="F147" s="73">
        <v>82</v>
      </c>
      <c r="G147" s="73">
        <v>141</v>
      </c>
      <c r="H147" s="73">
        <v>168</v>
      </c>
      <c r="I147" s="73">
        <v>0</v>
      </c>
      <c r="K147" s="73">
        <v>0</v>
      </c>
      <c r="L147" s="73">
        <v>0</v>
      </c>
      <c r="M147" s="73">
        <v>0</v>
      </c>
      <c r="N147" s="73">
        <v>464</v>
      </c>
    </row>
    <row r="148" spans="3:14" ht="12">
      <c r="C148" s="20" t="s">
        <v>295</v>
      </c>
      <c r="D148" s="20" t="s">
        <v>296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K148" s="73">
        <v>7</v>
      </c>
      <c r="L148" s="73">
        <v>0</v>
      </c>
      <c r="M148" s="73">
        <v>0</v>
      </c>
      <c r="N148" s="73">
        <v>7</v>
      </c>
    </row>
    <row r="149" spans="3:14" ht="12">
      <c r="C149" s="20" t="s">
        <v>297</v>
      </c>
      <c r="D149" s="20" t="s">
        <v>558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K149" s="73">
        <v>19</v>
      </c>
      <c r="L149" s="73">
        <v>0</v>
      </c>
      <c r="M149" s="73">
        <v>0</v>
      </c>
      <c r="N149" s="73">
        <v>19</v>
      </c>
    </row>
    <row r="150" spans="3:14" ht="12">
      <c r="C150" s="20" t="s">
        <v>298</v>
      </c>
      <c r="D150" s="20" t="s">
        <v>559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K150" s="73">
        <v>5</v>
      </c>
      <c r="L150" s="73">
        <v>0</v>
      </c>
      <c r="M150" s="73">
        <v>0</v>
      </c>
      <c r="N150" s="73">
        <v>5</v>
      </c>
    </row>
    <row r="151" spans="3:14" ht="12">
      <c r="C151" s="20" t="s">
        <v>299</v>
      </c>
      <c r="D151" s="20" t="s">
        <v>300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K151" s="73">
        <v>10</v>
      </c>
      <c r="L151" s="73">
        <v>0</v>
      </c>
      <c r="M151" s="73">
        <v>0</v>
      </c>
      <c r="N151" s="73">
        <v>10</v>
      </c>
    </row>
    <row r="152" spans="3:14" ht="12">
      <c r="C152" s="20" t="s">
        <v>301</v>
      </c>
      <c r="D152" s="20" t="s">
        <v>302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K152" s="73">
        <v>0</v>
      </c>
      <c r="L152" s="73">
        <v>22</v>
      </c>
      <c r="M152" s="73">
        <v>40</v>
      </c>
      <c r="N152" s="73">
        <v>62</v>
      </c>
    </row>
    <row r="153" spans="2:14" ht="12">
      <c r="B153" s="23" t="s">
        <v>560</v>
      </c>
      <c r="C153" s="23"/>
      <c r="D153" s="23"/>
      <c r="E153" s="76">
        <f aca="true" t="shared" si="23" ref="E153:N153">SUM(E154:E165)</f>
        <v>104</v>
      </c>
      <c r="F153" s="76">
        <f t="shared" si="23"/>
        <v>128</v>
      </c>
      <c r="G153" s="76">
        <f t="shared" si="23"/>
        <v>228</v>
      </c>
      <c r="H153" s="76">
        <f t="shared" si="23"/>
        <v>283</v>
      </c>
      <c r="I153" s="76">
        <f t="shared" si="23"/>
        <v>0</v>
      </c>
      <c r="J153" s="76"/>
      <c r="K153" s="76">
        <f t="shared" si="23"/>
        <v>74</v>
      </c>
      <c r="L153" s="76">
        <f t="shared" si="23"/>
        <v>0</v>
      </c>
      <c r="M153" s="76">
        <f t="shared" si="23"/>
        <v>0</v>
      </c>
      <c r="N153" s="76">
        <f t="shared" si="23"/>
        <v>817</v>
      </c>
    </row>
    <row r="154" spans="3:14" ht="12">
      <c r="C154" s="20" t="s">
        <v>206</v>
      </c>
      <c r="D154" s="20" t="s">
        <v>207</v>
      </c>
      <c r="E154" s="73">
        <v>12</v>
      </c>
      <c r="F154" s="73">
        <v>3</v>
      </c>
      <c r="G154" s="73">
        <v>0</v>
      </c>
      <c r="H154" s="73">
        <v>0</v>
      </c>
      <c r="I154" s="73">
        <v>0</v>
      </c>
      <c r="K154" s="73">
        <v>0</v>
      </c>
      <c r="L154" s="73">
        <v>0</v>
      </c>
      <c r="M154" s="73">
        <v>0</v>
      </c>
      <c r="N154" s="73">
        <v>15</v>
      </c>
    </row>
    <row r="155" spans="3:14" ht="12">
      <c r="C155" s="20" t="s">
        <v>208</v>
      </c>
      <c r="D155" s="20" t="s">
        <v>561</v>
      </c>
      <c r="E155" s="73">
        <v>14</v>
      </c>
      <c r="F155" s="73">
        <v>14</v>
      </c>
      <c r="G155" s="73">
        <v>15</v>
      </c>
      <c r="H155" s="73">
        <v>6</v>
      </c>
      <c r="I155" s="73">
        <v>0</v>
      </c>
      <c r="K155" s="73">
        <v>0</v>
      </c>
      <c r="L155" s="73">
        <v>0</v>
      </c>
      <c r="M155" s="73">
        <v>0</v>
      </c>
      <c r="N155" s="73">
        <v>49</v>
      </c>
    </row>
    <row r="156" spans="3:14" ht="12">
      <c r="C156" s="20" t="s">
        <v>209</v>
      </c>
      <c r="D156" s="20" t="s">
        <v>562</v>
      </c>
      <c r="E156" s="73">
        <v>7</v>
      </c>
      <c r="F156" s="73">
        <v>14</v>
      </c>
      <c r="G156" s="73">
        <v>17</v>
      </c>
      <c r="H156" s="73">
        <v>19</v>
      </c>
      <c r="I156" s="73">
        <v>0</v>
      </c>
      <c r="K156" s="73">
        <v>0</v>
      </c>
      <c r="L156" s="73">
        <v>0</v>
      </c>
      <c r="M156" s="73">
        <v>0</v>
      </c>
      <c r="N156" s="73">
        <v>57</v>
      </c>
    </row>
    <row r="157" spans="3:14" ht="12">
      <c r="C157" s="20" t="s">
        <v>486</v>
      </c>
      <c r="D157" s="20" t="s">
        <v>563</v>
      </c>
      <c r="E157" s="73">
        <v>4</v>
      </c>
      <c r="F157" s="73">
        <v>2</v>
      </c>
      <c r="G157" s="73">
        <v>4</v>
      </c>
      <c r="H157" s="73">
        <v>2</v>
      </c>
      <c r="I157" s="73">
        <v>0</v>
      </c>
      <c r="K157" s="73">
        <v>0</v>
      </c>
      <c r="L157" s="73">
        <v>0</v>
      </c>
      <c r="M157" s="73">
        <v>0</v>
      </c>
      <c r="N157" s="73">
        <v>12</v>
      </c>
    </row>
    <row r="158" spans="3:14" ht="12">
      <c r="C158" s="20" t="s">
        <v>210</v>
      </c>
      <c r="D158" s="20" t="s">
        <v>211</v>
      </c>
      <c r="E158" s="73">
        <v>18</v>
      </c>
      <c r="F158" s="73">
        <v>10</v>
      </c>
      <c r="G158" s="73">
        <v>57</v>
      </c>
      <c r="H158" s="73">
        <v>88</v>
      </c>
      <c r="I158" s="73">
        <v>0</v>
      </c>
      <c r="K158" s="73">
        <v>0</v>
      </c>
      <c r="L158" s="73">
        <v>0</v>
      </c>
      <c r="M158" s="73">
        <v>0</v>
      </c>
      <c r="N158" s="73">
        <v>173</v>
      </c>
    </row>
    <row r="159" spans="3:14" ht="12">
      <c r="C159" s="20" t="s">
        <v>476</v>
      </c>
      <c r="D159" s="20" t="s">
        <v>564</v>
      </c>
      <c r="E159" s="73">
        <v>1</v>
      </c>
      <c r="F159" s="73">
        <v>2</v>
      </c>
      <c r="G159" s="73">
        <v>4</v>
      </c>
      <c r="H159" s="73">
        <v>2</v>
      </c>
      <c r="I159" s="73">
        <v>0</v>
      </c>
      <c r="K159" s="73">
        <v>0</v>
      </c>
      <c r="L159" s="73">
        <v>0</v>
      </c>
      <c r="M159" s="73">
        <v>0</v>
      </c>
      <c r="N159" s="73">
        <v>9</v>
      </c>
    </row>
    <row r="160" spans="3:14" ht="12">
      <c r="C160" s="20" t="s">
        <v>477</v>
      </c>
      <c r="D160" s="20" t="s">
        <v>565</v>
      </c>
      <c r="E160" s="73">
        <v>1</v>
      </c>
      <c r="F160" s="73">
        <v>10</v>
      </c>
      <c r="G160" s="73">
        <v>12</v>
      </c>
      <c r="H160" s="73">
        <v>3</v>
      </c>
      <c r="I160" s="73">
        <v>0</v>
      </c>
      <c r="K160" s="73">
        <v>0</v>
      </c>
      <c r="L160" s="73">
        <v>0</v>
      </c>
      <c r="M160" s="73">
        <v>0</v>
      </c>
      <c r="N160" s="73">
        <v>26</v>
      </c>
    </row>
    <row r="161" spans="3:14" ht="12">
      <c r="C161" s="20" t="s">
        <v>212</v>
      </c>
      <c r="D161" s="20" t="s">
        <v>566</v>
      </c>
      <c r="E161" s="73">
        <v>8</v>
      </c>
      <c r="F161" s="73">
        <v>15</v>
      </c>
      <c r="G161" s="73">
        <v>11</v>
      </c>
      <c r="H161" s="73">
        <v>9</v>
      </c>
      <c r="I161" s="73">
        <v>0</v>
      </c>
      <c r="K161" s="73">
        <v>0</v>
      </c>
      <c r="L161" s="73">
        <v>0</v>
      </c>
      <c r="M161" s="73">
        <v>0</v>
      </c>
      <c r="N161" s="73">
        <v>43</v>
      </c>
    </row>
    <row r="162" spans="3:14" ht="12">
      <c r="C162" s="20" t="s">
        <v>214</v>
      </c>
      <c r="D162" s="20" t="s">
        <v>215</v>
      </c>
      <c r="E162" s="73">
        <v>22</v>
      </c>
      <c r="F162" s="73">
        <v>40</v>
      </c>
      <c r="G162" s="73">
        <v>69</v>
      </c>
      <c r="H162" s="73">
        <v>86</v>
      </c>
      <c r="I162" s="73">
        <v>0</v>
      </c>
      <c r="K162" s="73">
        <v>0</v>
      </c>
      <c r="L162" s="73">
        <v>0</v>
      </c>
      <c r="M162" s="73">
        <v>0</v>
      </c>
      <c r="N162" s="73">
        <v>217</v>
      </c>
    </row>
    <row r="163" spans="3:14" ht="12">
      <c r="C163" s="20" t="s">
        <v>216</v>
      </c>
      <c r="D163" s="20" t="s">
        <v>217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K163" s="73">
        <v>74</v>
      </c>
      <c r="L163" s="73">
        <v>0</v>
      </c>
      <c r="M163" s="73">
        <v>0</v>
      </c>
      <c r="N163" s="73">
        <v>74</v>
      </c>
    </row>
    <row r="164" spans="3:14" ht="12">
      <c r="C164" s="20" t="s">
        <v>218</v>
      </c>
      <c r="D164" s="20" t="s">
        <v>219</v>
      </c>
      <c r="E164" s="73">
        <v>11</v>
      </c>
      <c r="F164" s="73">
        <v>14</v>
      </c>
      <c r="G164" s="73">
        <v>33</v>
      </c>
      <c r="H164" s="73">
        <v>53</v>
      </c>
      <c r="I164" s="73">
        <v>0</v>
      </c>
      <c r="K164" s="73">
        <v>0</v>
      </c>
      <c r="L164" s="73">
        <v>0</v>
      </c>
      <c r="M164" s="73">
        <v>0</v>
      </c>
      <c r="N164" s="73">
        <v>111</v>
      </c>
    </row>
    <row r="165" spans="3:14" ht="12">
      <c r="C165" s="20" t="s">
        <v>220</v>
      </c>
      <c r="D165" s="20" t="s">
        <v>646</v>
      </c>
      <c r="E165" s="73">
        <v>6</v>
      </c>
      <c r="F165" s="73">
        <v>4</v>
      </c>
      <c r="G165" s="73">
        <v>6</v>
      </c>
      <c r="H165" s="73">
        <v>15</v>
      </c>
      <c r="I165" s="73">
        <v>0</v>
      </c>
      <c r="K165" s="73">
        <v>0</v>
      </c>
      <c r="L165" s="73">
        <v>0</v>
      </c>
      <c r="M165" s="73">
        <v>0</v>
      </c>
      <c r="N165" s="73">
        <v>31</v>
      </c>
    </row>
    <row r="166" spans="2:14" ht="12">
      <c r="B166" s="23" t="s">
        <v>76</v>
      </c>
      <c r="C166" s="23"/>
      <c r="D166" s="23"/>
      <c r="E166" s="76">
        <f aca="true" t="shared" si="24" ref="E166:N166">E167+E168</f>
        <v>16</v>
      </c>
      <c r="F166" s="76">
        <f t="shared" si="24"/>
        <v>18</v>
      </c>
      <c r="G166" s="76">
        <f t="shared" si="24"/>
        <v>48</v>
      </c>
      <c r="H166" s="76">
        <f t="shared" si="24"/>
        <v>42</v>
      </c>
      <c r="I166" s="76">
        <f t="shared" si="24"/>
        <v>0</v>
      </c>
      <c r="J166" s="76"/>
      <c r="K166" s="76">
        <f t="shared" si="24"/>
        <v>57</v>
      </c>
      <c r="L166" s="76">
        <f t="shared" si="24"/>
        <v>0</v>
      </c>
      <c r="M166" s="76">
        <f t="shared" si="24"/>
        <v>0</v>
      </c>
      <c r="N166" s="76">
        <f t="shared" si="24"/>
        <v>181</v>
      </c>
    </row>
    <row r="167" spans="3:14" ht="12">
      <c r="C167" s="20" t="s">
        <v>303</v>
      </c>
      <c r="D167" s="20" t="s">
        <v>304</v>
      </c>
      <c r="E167" s="73">
        <v>16</v>
      </c>
      <c r="F167" s="73">
        <v>18</v>
      </c>
      <c r="G167" s="73">
        <v>34</v>
      </c>
      <c r="H167" s="73">
        <v>24</v>
      </c>
      <c r="I167" s="73">
        <v>0</v>
      </c>
      <c r="K167" s="73">
        <v>0</v>
      </c>
      <c r="L167" s="73">
        <v>0</v>
      </c>
      <c r="M167" s="73">
        <v>0</v>
      </c>
      <c r="N167" s="73">
        <v>92</v>
      </c>
    </row>
    <row r="168" spans="3:14" ht="12">
      <c r="C168" s="20" t="s">
        <v>305</v>
      </c>
      <c r="D168" s="20" t="s">
        <v>306</v>
      </c>
      <c r="E168" s="73">
        <v>0</v>
      </c>
      <c r="F168" s="73">
        <v>0</v>
      </c>
      <c r="G168" s="73">
        <v>14</v>
      </c>
      <c r="H168" s="73">
        <v>18</v>
      </c>
      <c r="I168" s="73">
        <v>0</v>
      </c>
      <c r="K168" s="73">
        <v>57</v>
      </c>
      <c r="L168" s="73">
        <v>0</v>
      </c>
      <c r="M168" s="73">
        <v>0</v>
      </c>
      <c r="N168" s="73">
        <v>89</v>
      </c>
    </row>
    <row r="169" spans="2:14" ht="12">
      <c r="B169" s="23" t="s">
        <v>77</v>
      </c>
      <c r="C169" s="23"/>
      <c r="D169" s="23"/>
      <c r="E169" s="76">
        <f aca="true" t="shared" si="25" ref="E169:N169">SUM(E170:E173)</f>
        <v>15</v>
      </c>
      <c r="F169" s="76">
        <f t="shared" si="25"/>
        <v>34</v>
      </c>
      <c r="G169" s="76">
        <f t="shared" si="25"/>
        <v>78</v>
      </c>
      <c r="H169" s="76">
        <f t="shared" si="25"/>
        <v>144</v>
      </c>
      <c r="I169" s="76">
        <f t="shared" si="25"/>
        <v>0</v>
      </c>
      <c r="J169" s="76"/>
      <c r="K169" s="76">
        <f t="shared" si="25"/>
        <v>36</v>
      </c>
      <c r="L169" s="76">
        <f t="shared" si="25"/>
        <v>0</v>
      </c>
      <c r="M169" s="76">
        <f t="shared" si="25"/>
        <v>0</v>
      </c>
      <c r="N169" s="76">
        <f t="shared" si="25"/>
        <v>307</v>
      </c>
    </row>
    <row r="170" spans="3:14" ht="12">
      <c r="C170" s="20" t="s">
        <v>307</v>
      </c>
      <c r="D170" s="20" t="s">
        <v>308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K170" s="73">
        <v>10</v>
      </c>
      <c r="L170" s="73">
        <v>0</v>
      </c>
      <c r="M170" s="73">
        <v>0</v>
      </c>
      <c r="N170" s="73">
        <v>10</v>
      </c>
    </row>
    <row r="171" spans="3:14" ht="12">
      <c r="C171" s="20" t="s">
        <v>309</v>
      </c>
      <c r="D171" s="20" t="s">
        <v>310</v>
      </c>
      <c r="E171" s="73">
        <v>10</v>
      </c>
      <c r="F171" s="73">
        <v>24</v>
      </c>
      <c r="G171" s="73">
        <v>61</v>
      </c>
      <c r="H171" s="73">
        <v>110</v>
      </c>
      <c r="I171" s="73">
        <v>0</v>
      </c>
      <c r="K171" s="73">
        <v>20</v>
      </c>
      <c r="L171" s="73">
        <v>0</v>
      </c>
      <c r="M171" s="73">
        <v>0</v>
      </c>
      <c r="N171" s="73">
        <v>225</v>
      </c>
    </row>
    <row r="172" spans="3:14" ht="12">
      <c r="C172" s="20" t="s">
        <v>311</v>
      </c>
      <c r="D172" s="20" t="s">
        <v>647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K172" s="73">
        <v>6</v>
      </c>
      <c r="L172" s="73">
        <v>0</v>
      </c>
      <c r="M172" s="73">
        <v>0</v>
      </c>
      <c r="N172" s="73">
        <v>6</v>
      </c>
    </row>
    <row r="173" spans="3:14" ht="12">
      <c r="C173" s="20" t="s">
        <v>312</v>
      </c>
      <c r="D173" s="20" t="s">
        <v>313</v>
      </c>
      <c r="E173" s="73">
        <v>5</v>
      </c>
      <c r="F173" s="73">
        <v>10</v>
      </c>
      <c r="G173" s="73">
        <v>17</v>
      </c>
      <c r="H173" s="73">
        <v>34</v>
      </c>
      <c r="I173" s="73">
        <v>0</v>
      </c>
      <c r="K173" s="73">
        <v>0</v>
      </c>
      <c r="L173" s="73">
        <v>0</v>
      </c>
      <c r="M173" s="73">
        <v>0</v>
      </c>
      <c r="N173" s="73">
        <v>66</v>
      </c>
    </row>
    <row r="174" spans="2:14" ht="12">
      <c r="B174" s="23" t="s">
        <v>78</v>
      </c>
      <c r="C174" s="23"/>
      <c r="D174" s="23"/>
      <c r="E174" s="76">
        <f aca="true" t="shared" si="26" ref="E174:N174">SUM(E175:E177)</f>
        <v>27</v>
      </c>
      <c r="F174" s="76">
        <f t="shared" si="26"/>
        <v>34</v>
      </c>
      <c r="G174" s="76">
        <f t="shared" si="26"/>
        <v>57</v>
      </c>
      <c r="H174" s="76">
        <f t="shared" si="26"/>
        <v>82</v>
      </c>
      <c r="I174" s="76">
        <f t="shared" si="26"/>
        <v>0</v>
      </c>
      <c r="J174" s="76"/>
      <c r="K174" s="76">
        <f t="shared" si="26"/>
        <v>87</v>
      </c>
      <c r="L174" s="76">
        <f t="shared" si="26"/>
        <v>0</v>
      </c>
      <c r="M174" s="76">
        <f t="shared" si="26"/>
        <v>0</v>
      </c>
      <c r="N174" s="76">
        <f t="shared" si="26"/>
        <v>287</v>
      </c>
    </row>
    <row r="175" spans="3:14" ht="12">
      <c r="C175" s="20" t="s">
        <v>314</v>
      </c>
      <c r="D175" s="20" t="s">
        <v>568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K175" s="73">
        <v>87</v>
      </c>
      <c r="L175" s="73">
        <v>0</v>
      </c>
      <c r="M175" s="73">
        <v>0</v>
      </c>
      <c r="N175" s="73">
        <v>87</v>
      </c>
    </row>
    <row r="176" spans="3:14" ht="12">
      <c r="C176" s="20" t="s">
        <v>316</v>
      </c>
      <c r="D176" s="20" t="s">
        <v>569</v>
      </c>
      <c r="E176" s="73">
        <v>0</v>
      </c>
      <c r="F176" s="73">
        <v>1</v>
      </c>
      <c r="G176" s="73">
        <v>3</v>
      </c>
      <c r="H176" s="73">
        <v>4</v>
      </c>
      <c r="I176" s="73">
        <v>0</v>
      </c>
      <c r="K176" s="73">
        <v>0</v>
      </c>
      <c r="L176" s="73">
        <v>0</v>
      </c>
      <c r="M176" s="73">
        <v>0</v>
      </c>
      <c r="N176" s="73">
        <v>8</v>
      </c>
    </row>
    <row r="177" spans="3:14" ht="12">
      <c r="C177" s="20" t="s">
        <v>317</v>
      </c>
      <c r="D177" s="20" t="s">
        <v>570</v>
      </c>
      <c r="E177" s="73">
        <v>27</v>
      </c>
      <c r="F177" s="73">
        <v>33</v>
      </c>
      <c r="G177" s="73">
        <v>54</v>
      </c>
      <c r="H177" s="73">
        <v>78</v>
      </c>
      <c r="I177" s="73">
        <v>0</v>
      </c>
      <c r="K177" s="73">
        <v>0</v>
      </c>
      <c r="L177" s="73">
        <v>0</v>
      </c>
      <c r="M177" s="73">
        <v>0</v>
      </c>
      <c r="N177" s="73">
        <v>192</v>
      </c>
    </row>
    <row r="178" spans="1:15" ht="12">
      <c r="A178" s="141" t="s">
        <v>79</v>
      </c>
      <c r="B178" s="141"/>
      <c r="C178" s="141"/>
      <c r="D178" s="141"/>
      <c r="E178" s="142">
        <f aca="true" t="shared" si="27" ref="E178:N178">E179+E189+E191+E195+E202</f>
        <v>581</v>
      </c>
      <c r="F178" s="142">
        <f t="shared" si="27"/>
        <v>539</v>
      </c>
      <c r="G178" s="142">
        <f t="shared" si="27"/>
        <v>699</v>
      </c>
      <c r="H178" s="142">
        <f t="shared" si="27"/>
        <v>941</v>
      </c>
      <c r="I178" s="142">
        <f t="shared" si="27"/>
        <v>0</v>
      </c>
      <c r="J178" s="142"/>
      <c r="K178" s="142">
        <f t="shared" si="27"/>
        <v>210</v>
      </c>
      <c r="L178" s="142">
        <f t="shared" si="27"/>
        <v>0</v>
      </c>
      <c r="M178" s="142">
        <f t="shared" si="27"/>
        <v>0</v>
      </c>
      <c r="N178" s="142">
        <f t="shared" si="27"/>
        <v>2970</v>
      </c>
      <c r="O178" s="73"/>
    </row>
    <row r="179" spans="2:14" ht="12">
      <c r="B179" s="23" t="s">
        <v>80</v>
      </c>
      <c r="C179" s="23"/>
      <c r="D179" s="23"/>
      <c r="E179" s="76">
        <f aca="true" t="shared" si="28" ref="E179:N179">SUM(E180:E188)</f>
        <v>109</v>
      </c>
      <c r="F179" s="76">
        <f t="shared" si="28"/>
        <v>110</v>
      </c>
      <c r="G179" s="76">
        <f t="shared" si="28"/>
        <v>105</v>
      </c>
      <c r="H179" s="76">
        <f t="shared" si="28"/>
        <v>135</v>
      </c>
      <c r="I179" s="76">
        <f t="shared" si="28"/>
        <v>0</v>
      </c>
      <c r="J179" s="76"/>
      <c r="K179" s="76">
        <f t="shared" si="28"/>
        <v>36</v>
      </c>
      <c r="L179" s="76">
        <f t="shared" si="28"/>
        <v>0</v>
      </c>
      <c r="M179" s="76">
        <f t="shared" si="28"/>
        <v>0</v>
      </c>
      <c r="N179" s="76">
        <f t="shared" si="28"/>
        <v>495</v>
      </c>
    </row>
    <row r="180" spans="3:14" ht="12">
      <c r="C180" s="20" t="s">
        <v>571</v>
      </c>
      <c r="D180" s="20" t="s">
        <v>324</v>
      </c>
      <c r="E180" s="73">
        <v>6</v>
      </c>
      <c r="F180" s="73">
        <v>0</v>
      </c>
      <c r="G180" s="73">
        <v>5</v>
      </c>
      <c r="H180" s="73">
        <v>3</v>
      </c>
      <c r="I180" s="73">
        <v>0</v>
      </c>
      <c r="K180" s="73">
        <v>0</v>
      </c>
      <c r="L180" s="73">
        <v>0</v>
      </c>
      <c r="M180" s="73">
        <v>0</v>
      </c>
      <c r="N180" s="73">
        <v>14</v>
      </c>
    </row>
    <row r="181" spans="3:14" ht="12">
      <c r="C181" s="20" t="s">
        <v>319</v>
      </c>
      <c r="D181" s="20" t="s">
        <v>572</v>
      </c>
      <c r="E181" s="73">
        <v>7</v>
      </c>
      <c r="F181" s="73">
        <v>28</v>
      </c>
      <c r="G181" s="73">
        <v>13</v>
      </c>
      <c r="H181" s="73">
        <v>6</v>
      </c>
      <c r="I181" s="73">
        <v>0</v>
      </c>
      <c r="K181" s="73">
        <v>4</v>
      </c>
      <c r="L181" s="73">
        <v>0</v>
      </c>
      <c r="M181" s="73">
        <v>0</v>
      </c>
      <c r="N181" s="73">
        <v>58</v>
      </c>
    </row>
    <row r="182" spans="3:14" ht="12">
      <c r="C182" s="20" t="s">
        <v>573</v>
      </c>
      <c r="D182" s="20" t="s">
        <v>574</v>
      </c>
      <c r="E182" s="73">
        <v>2</v>
      </c>
      <c r="F182" s="73">
        <v>1</v>
      </c>
      <c r="G182" s="73">
        <v>4</v>
      </c>
      <c r="H182" s="73">
        <v>0</v>
      </c>
      <c r="I182" s="73">
        <v>0</v>
      </c>
      <c r="K182" s="73">
        <v>1</v>
      </c>
      <c r="L182" s="73">
        <v>0</v>
      </c>
      <c r="M182" s="73">
        <v>0</v>
      </c>
      <c r="N182" s="73">
        <v>8</v>
      </c>
    </row>
    <row r="183" spans="3:14" ht="12">
      <c r="C183" s="20" t="s">
        <v>320</v>
      </c>
      <c r="D183" s="20" t="s">
        <v>575</v>
      </c>
      <c r="E183" s="73">
        <v>12</v>
      </c>
      <c r="F183" s="73">
        <v>11</v>
      </c>
      <c r="G183" s="73">
        <v>26</v>
      </c>
      <c r="H183" s="73">
        <v>30</v>
      </c>
      <c r="I183" s="73">
        <v>0</v>
      </c>
      <c r="K183" s="73">
        <v>12</v>
      </c>
      <c r="L183" s="73">
        <v>0</v>
      </c>
      <c r="M183" s="73">
        <v>0</v>
      </c>
      <c r="N183" s="73">
        <v>91</v>
      </c>
    </row>
    <row r="184" spans="3:14" ht="12">
      <c r="C184" s="20" t="s">
        <v>321</v>
      </c>
      <c r="D184" s="20" t="s">
        <v>322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K184" s="73">
        <v>19</v>
      </c>
      <c r="L184" s="73">
        <v>0</v>
      </c>
      <c r="M184" s="73">
        <v>0</v>
      </c>
      <c r="N184" s="73">
        <v>19</v>
      </c>
    </row>
    <row r="185" spans="3:14" ht="12">
      <c r="C185" s="20" t="s">
        <v>323</v>
      </c>
      <c r="D185" s="20" t="s">
        <v>576</v>
      </c>
      <c r="E185" s="73">
        <v>4</v>
      </c>
      <c r="F185" s="73">
        <v>6</v>
      </c>
      <c r="G185" s="73">
        <v>0</v>
      </c>
      <c r="H185" s="73">
        <v>1</v>
      </c>
      <c r="I185" s="73">
        <v>0</v>
      </c>
      <c r="K185" s="73">
        <v>0</v>
      </c>
      <c r="L185" s="73">
        <v>0</v>
      </c>
      <c r="M185" s="73">
        <v>0</v>
      </c>
      <c r="N185" s="73">
        <v>11</v>
      </c>
    </row>
    <row r="186" spans="3:14" ht="12">
      <c r="C186" s="20" t="s">
        <v>325</v>
      </c>
      <c r="D186" s="20" t="s">
        <v>577</v>
      </c>
      <c r="E186" s="73">
        <v>75</v>
      </c>
      <c r="F186" s="73">
        <v>61</v>
      </c>
      <c r="G186" s="73">
        <v>55</v>
      </c>
      <c r="H186" s="73">
        <v>95</v>
      </c>
      <c r="I186" s="73">
        <v>0</v>
      </c>
      <c r="K186" s="73">
        <v>0</v>
      </c>
      <c r="L186" s="73">
        <v>0</v>
      </c>
      <c r="M186" s="73">
        <v>0</v>
      </c>
      <c r="N186" s="73">
        <v>286</v>
      </c>
    </row>
    <row r="187" spans="3:14" ht="12">
      <c r="C187" s="20" t="s">
        <v>327</v>
      </c>
      <c r="D187" s="20" t="s">
        <v>578</v>
      </c>
      <c r="E187" s="73">
        <v>2</v>
      </c>
      <c r="F187" s="73">
        <v>3</v>
      </c>
      <c r="G187" s="73">
        <v>1</v>
      </c>
      <c r="H187" s="73">
        <v>0</v>
      </c>
      <c r="I187" s="73">
        <v>0</v>
      </c>
      <c r="K187" s="73">
        <v>0</v>
      </c>
      <c r="L187" s="73">
        <v>0</v>
      </c>
      <c r="M187" s="73">
        <v>0</v>
      </c>
      <c r="N187" s="73">
        <v>6</v>
      </c>
    </row>
    <row r="188" spans="3:14" ht="12">
      <c r="C188" s="20" t="s">
        <v>579</v>
      </c>
      <c r="D188" s="20" t="s">
        <v>580</v>
      </c>
      <c r="E188" s="73">
        <v>1</v>
      </c>
      <c r="F188" s="73">
        <v>0</v>
      </c>
      <c r="G188" s="73">
        <v>1</v>
      </c>
      <c r="H188" s="73">
        <v>0</v>
      </c>
      <c r="I188" s="73">
        <v>0</v>
      </c>
      <c r="K188" s="73">
        <v>0</v>
      </c>
      <c r="L188" s="73">
        <v>0</v>
      </c>
      <c r="M188" s="73">
        <v>0</v>
      </c>
      <c r="N188" s="73">
        <v>2</v>
      </c>
    </row>
    <row r="189" spans="2:14" ht="12">
      <c r="B189" s="23" t="s">
        <v>81</v>
      </c>
      <c r="C189" s="23"/>
      <c r="D189" s="23"/>
      <c r="E189" s="76">
        <f aca="true" t="shared" si="29" ref="E189:N189">E190</f>
        <v>0</v>
      </c>
      <c r="F189" s="76">
        <f t="shared" si="29"/>
        <v>0</v>
      </c>
      <c r="G189" s="76">
        <f t="shared" si="29"/>
        <v>0</v>
      </c>
      <c r="H189" s="76">
        <f t="shared" si="29"/>
        <v>0</v>
      </c>
      <c r="I189" s="76">
        <f t="shared" si="29"/>
        <v>0</v>
      </c>
      <c r="J189" s="76"/>
      <c r="K189" s="76">
        <f t="shared" si="29"/>
        <v>174</v>
      </c>
      <c r="L189" s="76">
        <f t="shared" si="29"/>
        <v>0</v>
      </c>
      <c r="M189" s="76">
        <f t="shared" si="29"/>
        <v>0</v>
      </c>
      <c r="N189" s="76">
        <f t="shared" si="29"/>
        <v>174</v>
      </c>
    </row>
    <row r="190" spans="3:14" ht="12">
      <c r="C190" s="20" t="s">
        <v>328</v>
      </c>
      <c r="D190" s="20" t="s">
        <v>581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K190" s="73">
        <v>174</v>
      </c>
      <c r="L190" s="73">
        <v>0</v>
      </c>
      <c r="M190" s="73">
        <v>0</v>
      </c>
      <c r="N190" s="73">
        <v>174</v>
      </c>
    </row>
    <row r="191" spans="2:14" ht="12">
      <c r="B191" s="23" t="s">
        <v>330</v>
      </c>
      <c r="C191" s="23"/>
      <c r="D191" s="23"/>
      <c r="E191" s="76">
        <f aca="true" t="shared" si="30" ref="E191:N191">SUM(E192:E194)</f>
        <v>46</v>
      </c>
      <c r="F191" s="76">
        <f t="shared" si="30"/>
        <v>56</v>
      </c>
      <c r="G191" s="76">
        <f t="shared" si="30"/>
        <v>110</v>
      </c>
      <c r="H191" s="76">
        <f t="shared" si="30"/>
        <v>215</v>
      </c>
      <c r="I191" s="76">
        <f t="shared" si="30"/>
        <v>0</v>
      </c>
      <c r="J191" s="76"/>
      <c r="K191" s="76">
        <f t="shared" si="30"/>
        <v>0</v>
      </c>
      <c r="L191" s="76">
        <f t="shared" si="30"/>
        <v>0</v>
      </c>
      <c r="M191" s="76">
        <f t="shared" si="30"/>
        <v>0</v>
      </c>
      <c r="N191" s="76">
        <f t="shared" si="30"/>
        <v>427</v>
      </c>
    </row>
    <row r="192" spans="3:14" ht="12">
      <c r="C192" s="20" t="s">
        <v>331</v>
      </c>
      <c r="D192" s="20" t="s">
        <v>332</v>
      </c>
      <c r="E192" s="73">
        <v>2</v>
      </c>
      <c r="F192" s="73">
        <v>6</v>
      </c>
      <c r="G192" s="73">
        <v>9</v>
      </c>
      <c r="H192" s="73">
        <v>36</v>
      </c>
      <c r="I192" s="73">
        <v>0</v>
      </c>
      <c r="K192" s="73">
        <v>0</v>
      </c>
      <c r="L192" s="73">
        <v>0</v>
      </c>
      <c r="M192" s="73">
        <v>0</v>
      </c>
      <c r="N192" s="73">
        <v>53</v>
      </c>
    </row>
    <row r="193" spans="3:14" ht="12">
      <c r="C193" s="20" t="s">
        <v>333</v>
      </c>
      <c r="D193" s="20" t="s">
        <v>582</v>
      </c>
      <c r="E193" s="73">
        <v>0</v>
      </c>
      <c r="F193" s="73">
        <v>1</v>
      </c>
      <c r="G193" s="73">
        <v>2</v>
      </c>
      <c r="H193" s="73">
        <v>1</v>
      </c>
      <c r="I193" s="73">
        <v>0</v>
      </c>
      <c r="K193" s="73">
        <v>0</v>
      </c>
      <c r="L193" s="73">
        <v>0</v>
      </c>
      <c r="M193" s="73">
        <v>0</v>
      </c>
      <c r="N193" s="73">
        <v>4</v>
      </c>
    </row>
    <row r="194" spans="3:14" ht="12">
      <c r="C194" s="20" t="s">
        <v>336</v>
      </c>
      <c r="D194" s="20" t="s">
        <v>583</v>
      </c>
      <c r="E194" s="73">
        <v>44</v>
      </c>
      <c r="F194" s="73">
        <v>49</v>
      </c>
      <c r="G194" s="73">
        <v>99</v>
      </c>
      <c r="H194" s="73">
        <v>178</v>
      </c>
      <c r="I194" s="73">
        <v>0</v>
      </c>
      <c r="K194" s="73">
        <v>0</v>
      </c>
      <c r="L194" s="73">
        <v>0</v>
      </c>
      <c r="M194" s="73">
        <v>0</v>
      </c>
      <c r="N194" s="73">
        <v>370</v>
      </c>
    </row>
    <row r="195" spans="2:14" ht="12">
      <c r="B195" s="23" t="s">
        <v>455</v>
      </c>
      <c r="C195" s="23"/>
      <c r="D195" s="23"/>
      <c r="E195" s="76">
        <f aca="true" t="shared" si="31" ref="E195:N195">SUM(E196:E201)</f>
        <v>312</v>
      </c>
      <c r="F195" s="76">
        <f t="shared" si="31"/>
        <v>246</v>
      </c>
      <c r="G195" s="76">
        <f t="shared" si="31"/>
        <v>291</v>
      </c>
      <c r="H195" s="76">
        <f t="shared" si="31"/>
        <v>335</v>
      </c>
      <c r="I195" s="76">
        <f t="shared" si="31"/>
        <v>0</v>
      </c>
      <c r="J195" s="76"/>
      <c r="K195" s="76">
        <f t="shared" si="31"/>
        <v>0</v>
      </c>
      <c r="L195" s="76">
        <f t="shared" si="31"/>
        <v>0</v>
      </c>
      <c r="M195" s="76">
        <f t="shared" si="31"/>
        <v>0</v>
      </c>
      <c r="N195" s="76">
        <f t="shared" si="31"/>
        <v>1184</v>
      </c>
    </row>
    <row r="196" spans="3:14" ht="12">
      <c r="C196" s="20" t="s">
        <v>338</v>
      </c>
      <c r="D196" s="20" t="s">
        <v>339</v>
      </c>
      <c r="E196" s="73">
        <v>36</v>
      </c>
      <c r="F196" s="73">
        <v>19</v>
      </c>
      <c r="G196" s="73">
        <v>25</v>
      </c>
      <c r="H196" s="73">
        <v>40</v>
      </c>
      <c r="I196" s="73">
        <v>0</v>
      </c>
      <c r="K196" s="73">
        <v>0</v>
      </c>
      <c r="L196" s="73">
        <v>0</v>
      </c>
      <c r="M196" s="73">
        <v>0</v>
      </c>
      <c r="N196" s="73">
        <v>120</v>
      </c>
    </row>
    <row r="197" spans="3:14" ht="12">
      <c r="C197" s="20" t="s">
        <v>340</v>
      </c>
      <c r="D197" s="20" t="s">
        <v>341</v>
      </c>
      <c r="E197" s="73">
        <v>225</v>
      </c>
      <c r="F197" s="73">
        <v>173</v>
      </c>
      <c r="G197" s="73">
        <v>179</v>
      </c>
      <c r="H197" s="73">
        <v>152</v>
      </c>
      <c r="I197" s="73">
        <v>0</v>
      </c>
      <c r="K197" s="73">
        <v>0</v>
      </c>
      <c r="L197" s="73">
        <v>0</v>
      </c>
      <c r="M197" s="73">
        <v>0</v>
      </c>
      <c r="N197" s="73">
        <v>729</v>
      </c>
    </row>
    <row r="198" spans="3:14" ht="12">
      <c r="C198" s="20" t="s">
        <v>342</v>
      </c>
      <c r="D198" s="20" t="s">
        <v>582</v>
      </c>
      <c r="E198" s="73">
        <v>0</v>
      </c>
      <c r="F198" s="73">
        <v>5</v>
      </c>
      <c r="G198" s="73">
        <v>17</v>
      </c>
      <c r="H198" s="73">
        <v>28</v>
      </c>
      <c r="I198" s="73">
        <v>0</v>
      </c>
      <c r="K198" s="73">
        <v>0</v>
      </c>
      <c r="L198" s="73">
        <v>0</v>
      </c>
      <c r="M198" s="73">
        <v>0</v>
      </c>
      <c r="N198" s="73">
        <v>50</v>
      </c>
    </row>
    <row r="199" spans="3:14" ht="12">
      <c r="C199" s="20" t="s">
        <v>343</v>
      </c>
      <c r="D199" s="20" t="s">
        <v>584</v>
      </c>
      <c r="E199" s="73">
        <v>9</v>
      </c>
      <c r="F199" s="73">
        <v>5</v>
      </c>
      <c r="G199" s="73">
        <v>11</v>
      </c>
      <c r="H199" s="73">
        <v>28</v>
      </c>
      <c r="I199" s="73">
        <v>0</v>
      </c>
      <c r="K199" s="73">
        <v>0</v>
      </c>
      <c r="L199" s="73">
        <v>0</v>
      </c>
      <c r="M199" s="73">
        <v>0</v>
      </c>
      <c r="N199" s="73">
        <v>53</v>
      </c>
    </row>
    <row r="200" spans="3:14" ht="12">
      <c r="C200" s="20" t="s">
        <v>345</v>
      </c>
      <c r="D200" s="20" t="s">
        <v>585</v>
      </c>
      <c r="E200" s="73">
        <v>7</v>
      </c>
      <c r="F200" s="73">
        <v>15</v>
      </c>
      <c r="G200" s="73">
        <v>20</v>
      </c>
      <c r="H200" s="73">
        <v>36</v>
      </c>
      <c r="I200" s="73">
        <v>0</v>
      </c>
      <c r="K200" s="73">
        <v>0</v>
      </c>
      <c r="L200" s="73">
        <v>0</v>
      </c>
      <c r="M200" s="73">
        <v>0</v>
      </c>
      <c r="N200" s="73">
        <v>78</v>
      </c>
    </row>
    <row r="201" spans="3:14" ht="12">
      <c r="C201" s="20" t="s">
        <v>346</v>
      </c>
      <c r="D201" s="20" t="s">
        <v>586</v>
      </c>
      <c r="E201" s="73">
        <v>35</v>
      </c>
      <c r="F201" s="73">
        <v>29</v>
      </c>
      <c r="G201" s="73">
        <v>39</v>
      </c>
      <c r="H201" s="73">
        <v>51</v>
      </c>
      <c r="I201" s="73">
        <v>0</v>
      </c>
      <c r="K201" s="73">
        <v>0</v>
      </c>
      <c r="L201" s="73">
        <v>0</v>
      </c>
      <c r="M201" s="73">
        <v>0</v>
      </c>
      <c r="N201" s="73">
        <v>154</v>
      </c>
    </row>
    <row r="202" spans="2:14" ht="12">
      <c r="B202" s="23" t="s">
        <v>82</v>
      </c>
      <c r="C202" s="23"/>
      <c r="D202" s="23"/>
      <c r="E202" s="76">
        <f aca="true" t="shared" si="32" ref="E202:N202">SUM(E203:E204)</f>
        <v>114</v>
      </c>
      <c r="F202" s="76">
        <f t="shared" si="32"/>
        <v>127</v>
      </c>
      <c r="G202" s="76">
        <f t="shared" si="32"/>
        <v>193</v>
      </c>
      <c r="H202" s="76">
        <f t="shared" si="32"/>
        <v>256</v>
      </c>
      <c r="I202" s="76">
        <f t="shared" si="32"/>
        <v>0</v>
      </c>
      <c r="J202" s="76"/>
      <c r="K202" s="76">
        <f t="shared" si="32"/>
        <v>0</v>
      </c>
      <c r="L202" s="76">
        <f t="shared" si="32"/>
        <v>0</v>
      </c>
      <c r="M202" s="76">
        <f t="shared" si="32"/>
        <v>0</v>
      </c>
      <c r="N202" s="76">
        <f t="shared" si="32"/>
        <v>690</v>
      </c>
    </row>
    <row r="203" spans="3:14" ht="12">
      <c r="C203" s="20" t="s">
        <v>348</v>
      </c>
      <c r="D203" s="20" t="s">
        <v>349</v>
      </c>
      <c r="E203" s="73">
        <v>18</v>
      </c>
      <c r="F203" s="73">
        <v>9</v>
      </c>
      <c r="G203" s="73">
        <v>16</v>
      </c>
      <c r="H203" s="73">
        <v>43</v>
      </c>
      <c r="I203" s="73">
        <v>0</v>
      </c>
      <c r="K203" s="73">
        <v>0</v>
      </c>
      <c r="L203" s="73">
        <v>0</v>
      </c>
      <c r="M203" s="73">
        <v>0</v>
      </c>
      <c r="N203" s="73">
        <v>86</v>
      </c>
    </row>
    <row r="204" spans="3:14" ht="12">
      <c r="C204" s="20" t="s">
        <v>350</v>
      </c>
      <c r="D204" s="20" t="s">
        <v>351</v>
      </c>
      <c r="E204" s="73">
        <v>96</v>
      </c>
      <c r="F204" s="73">
        <v>118</v>
      </c>
      <c r="G204" s="73">
        <v>177</v>
      </c>
      <c r="H204" s="73">
        <v>213</v>
      </c>
      <c r="I204" s="73">
        <v>0</v>
      </c>
      <c r="K204" s="73">
        <v>0</v>
      </c>
      <c r="L204" s="73">
        <v>0</v>
      </c>
      <c r="M204" s="73">
        <v>0</v>
      </c>
      <c r="N204" s="73">
        <v>604</v>
      </c>
    </row>
    <row r="205" spans="1:15" ht="12">
      <c r="A205" s="141" t="s">
        <v>83</v>
      </c>
      <c r="B205" s="141"/>
      <c r="C205" s="141"/>
      <c r="D205" s="141"/>
      <c r="E205" s="142">
        <f aca="true" t="shared" si="33" ref="E205:N205">E206+E219+E224</f>
        <v>415</v>
      </c>
      <c r="F205" s="142">
        <f t="shared" si="33"/>
        <v>373</v>
      </c>
      <c r="G205" s="142">
        <f t="shared" si="33"/>
        <v>601</v>
      </c>
      <c r="H205" s="142">
        <f t="shared" si="33"/>
        <v>844</v>
      </c>
      <c r="I205" s="142">
        <f t="shared" si="33"/>
        <v>0</v>
      </c>
      <c r="J205" s="142"/>
      <c r="K205" s="142">
        <f t="shared" si="33"/>
        <v>383</v>
      </c>
      <c r="L205" s="142">
        <f t="shared" si="33"/>
        <v>13</v>
      </c>
      <c r="M205" s="142">
        <f t="shared" si="33"/>
        <v>162</v>
      </c>
      <c r="N205" s="142">
        <f t="shared" si="33"/>
        <v>2791</v>
      </c>
      <c r="O205" s="73"/>
    </row>
    <row r="206" spans="2:14" ht="12">
      <c r="B206" s="77" t="s">
        <v>84</v>
      </c>
      <c r="C206" s="77"/>
      <c r="D206" s="77"/>
      <c r="E206" s="78">
        <f aca="true" t="shared" si="34" ref="E206:N206">SUM(E207:E218)</f>
        <v>300</v>
      </c>
      <c r="F206" s="78">
        <f t="shared" si="34"/>
        <v>258</v>
      </c>
      <c r="G206" s="78">
        <f t="shared" si="34"/>
        <v>391</v>
      </c>
      <c r="H206" s="78">
        <f t="shared" si="34"/>
        <v>588</v>
      </c>
      <c r="I206" s="78">
        <f t="shared" si="34"/>
        <v>0</v>
      </c>
      <c r="J206" s="78"/>
      <c r="K206" s="78">
        <f t="shared" si="34"/>
        <v>179</v>
      </c>
      <c r="L206" s="78">
        <f t="shared" si="34"/>
        <v>0</v>
      </c>
      <c r="M206" s="78">
        <f t="shared" si="34"/>
        <v>61</v>
      </c>
      <c r="N206" s="78">
        <f t="shared" si="34"/>
        <v>1777</v>
      </c>
    </row>
    <row r="207" spans="3:14" ht="12">
      <c r="C207" s="20" t="s">
        <v>352</v>
      </c>
      <c r="D207" s="20" t="s">
        <v>587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K207" s="73">
        <v>3</v>
      </c>
      <c r="L207" s="73">
        <v>0</v>
      </c>
      <c r="M207" s="73">
        <v>0</v>
      </c>
      <c r="N207" s="73">
        <v>3</v>
      </c>
    </row>
    <row r="208" spans="3:14" ht="12">
      <c r="C208" s="20" t="s">
        <v>353</v>
      </c>
      <c r="D208" s="20" t="s">
        <v>588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K208" s="73">
        <v>15</v>
      </c>
      <c r="L208" s="73">
        <v>0</v>
      </c>
      <c r="M208" s="73">
        <v>0</v>
      </c>
      <c r="N208" s="73">
        <v>15</v>
      </c>
    </row>
    <row r="209" spans="3:14" ht="12">
      <c r="C209" s="20" t="s">
        <v>589</v>
      </c>
      <c r="D209" s="20" t="s">
        <v>590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  <c r="K209" s="73">
        <v>3</v>
      </c>
      <c r="L209" s="73">
        <v>0</v>
      </c>
      <c r="M209" s="73">
        <v>0</v>
      </c>
      <c r="N209" s="73">
        <v>3</v>
      </c>
    </row>
    <row r="210" spans="3:14" ht="12">
      <c r="C210" s="20" t="s">
        <v>591</v>
      </c>
      <c r="D210" s="20" t="s">
        <v>663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K210" s="73">
        <v>1</v>
      </c>
      <c r="L210" s="73">
        <v>0</v>
      </c>
      <c r="M210" s="73">
        <v>0</v>
      </c>
      <c r="N210" s="73">
        <v>1</v>
      </c>
    </row>
    <row r="211" spans="3:14" ht="12">
      <c r="C211" s="20" t="s">
        <v>592</v>
      </c>
      <c r="D211" s="20" t="s">
        <v>590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K211" s="73">
        <v>6</v>
      </c>
      <c r="L211" s="73">
        <v>0</v>
      </c>
      <c r="M211" s="73">
        <v>0</v>
      </c>
      <c r="N211" s="73">
        <v>6</v>
      </c>
    </row>
    <row r="212" spans="3:14" ht="12">
      <c r="C212" s="20" t="s">
        <v>354</v>
      </c>
      <c r="D212" s="20" t="s">
        <v>355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K212" s="73">
        <v>0</v>
      </c>
      <c r="L212" s="73">
        <v>0</v>
      </c>
      <c r="M212" s="73">
        <v>61</v>
      </c>
      <c r="N212" s="73">
        <v>61</v>
      </c>
    </row>
    <row r="213" spans="3:14" ht="12">
      <c r="C213" s="20" t="s">
        <v>356</v>
      </c>
      <c r="D213" s="20" t="s">
        <v>357</v>
      </c>
      <c r="E213" s="73">
        <v>202</v>
      </c>
      <c r="F213" s="73">
        <v>211</v>
      </c>
      <c r="G213" s="73">
        <v>304</v>
      </c>
      <c r="H213" s="73">
        <v>376</v>
      </c>
      <c r="I213" s="73">
        <v>0</v>
      </c>
      <c r="K213" s="73">
        <v>0</v>
      </c>
      <c r="L213" s="73">
        <v>0</v>
      </c>
      <c r="M213" s="73">
        <v>0</v>
      </c>
      <c r="N213" s="73">
        <v>1093</v>
      </c>
    </row>
    <row r="214" spans="3:14" ht="12">
      <c r="C214" s="20" t="s">
        <v>358</v>
      </c>
      <c r="D214" s="20" t="s">
        <v>593</v>
      </c>
      <c r="E214" s="73">
        <v>12</v>
      </c>
      <c r="F214" s="73">
        <v>7</v>
      </c>
      <c r="G214" s="73">
        <v>4</v>
      </c>
      <c r="H214" s="73">
        <v>37</v>
      </c>
      <c r="I214" s="73">
        <v>0</v>
      </c>
      <c r="K214" s="73">
        <v>0</v>
      </c>
      <c r="L214" s="73">
        <v>0</v>
      </c>
      <c r="M214" s="73">
        <v>0</v>
      </c>
      <c r="N214" s="73">
        <v>60</v>
      </c>
    </row>
    <row r="215" spans="3:14" ht="12">
      <c r="C215" s="20" t="s">
        <v>359</v>
      </c>
      <c r="D215" s="20" t="s">
        <v>360</v>
      </c>
      <c r="E215" s="73">
        <v>55</v>
      </c>
      <c r="F215" s="73">
        <v>22</v>
      </c>
      <c r="G215" s="73">
        <v>53</v>
      </c>
      <c r="H215" s="73">
        <v>110</v>
      </c>
      <c r="I215" s="73">
        <v>0</v>
      </c>
      <c r="K215" s="73">
        <v>0</v>
      </c>
      <c r="L215" s="73">
        <v>0</v>
      </c>
      <c r="M215" s="73">
        <v>0</v>
      </c>
      <c r="N215" s="73">
        <v>240</v>
      </c>
    </row>
    <row r="216" spans="3:14" ht="12">
      <c r="C216" s="20" t="s">
        <v>361</v>
      </c>
      <c r="D216" s="20" t="s">
        <v>362</v>
      </c>
      <c r="E216" s="73">
        <v>31</v>
      </c>
      <c r="F216" s="73">
        <v>18</v>
      </c>
      <c r="G216" s="73">
        <v>30</v>
      </c>
      <c r="H216" s="73">
        <v>65</v>
      </c>
      <c r="I216" s="73">
        <v>0</v>
      </c>
      <c r="K216" s="73">
        <v>0</v>
      </c>
      <c r="L216" s="73">
        <v>0</v>
      </c>
      <c r="M216" s="73">
        <v>0</v>
      </c>
      <c r="N216" s="73">
        <v>144</v>
      </c>
    </row>
    <row r="217" spans="3:14" ht="12">
      <c r="C217" s="20" t="s">
        <v>363</v>
      </c>
      <c r="D217" s="20" t="s">
        <v>355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K217" s="73">
        <v>60</v>
      </c>
      <c r="L217" s="73">
        <v>0</v>
      </c>
      <c r="M217" s="73">
        <v>0</v>
      </c>
      <c r="N217" s="73">
        <v>60</v>
      </c>
    </row>
    <row r="218" spans="3:14" ht="12">
      <c r="C218" s="20" t="s">
        <v>364</v>
      </c>
      <c r="D218" s="20" t="s">
        <v>365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K218" s="73">
        <v>91</v>
      </c>
      <c r="L218" s="73">
        <v>0</v>
      </c>
      <c r="M218" s="73">
        <v>0</v>
      </c>
      <c r="N218" s="73">
        <v>91</v>
      </c>
    </row>
    <row r="219" spans="2:14" ht="12">
      <c r="B219" s="23" t="s">
        <v>366</v>
      </c>
      <c r="C219" s="23"/>
      <c r="D219" s="23"/>
      <c r="E219" s="76">
        <f aca="true" t="shared" si="35" ref="E219:N219">SUM(E220:E223)</f>
        <v>0</v>
      </c>
      <c r="F219" s="76">
        <f t="shared" si="35"/>
        <v>0</v>
      </c>
      <c r="G219" s="76">
        <f t="shared" si="35"/>
        <v>0</v>
      </c>
      <c r="H219" s="76">
        <f t="shared" si="35"/>
        <v>0</v>
      </c>
      <c r="I219" s="76">
        <f t="shared" si="35"/>
        <v>0</v>
      </c>
      <c r="J219" s="76"/>
      <c r="K219" s="76">
        <f t="shared" si="35"/>
        <v>104</v>
      </c>
      <c r="L219" s="76">
        <f t="shared" si="35"/>
        <v>9</v>
      </c>
      <c r="M219" s="76">
        <f t="shared" si="35"/>
        <v>87</v>
      </c>
      <c r="N219" s="76">
        <f t="shared" si="35"/>
        <v>200</v>
      </c>
    </row>
    <row r="220" spans="3:14" ht="12">
      <c r="C220" s="20" t="s">
        <v>367</v>
      </c>
      <c r="D220" s="20" t="s">
        <v>664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K220" s="73">
        <v>0</v>
      </c>
      <c r="L220" s="73">
        <v>4</v>
      </c>
      <c r="M220" s="73">
        <v>0</v>
      </c>
      <c r="N220" s="73">
        <v>4</v>
      </c>
    </row>
    <row r="221" spans="3:14" ht="12">
      <c r="C221" s="20" t="s">
        <v>368</v>
      </c>
      <c r="D221" s="20" t="s">
        <v>665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K221" s="73">
        <v>0</v>
      </c>
      <c r="L221" s="73">
        <v>5</v>
      </c>
      <c r="M221" s="73">
        <v>0</v>
      </c>
      <c r="N221" s="73">
        <v>5</v>
      </c>
    </row>
    <row r="222" spans="3:14" ht="12">
      <c r="C222" s="20" t="s">
        <v>369</v>
      </c>
      <c r="D222" s="20" t="s">
        <v>370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K222" s="73">
        <v>102</v>
      </c>
      <c r="L222" s="73">
        <v>0</v>
      </c>
      <c r="M222" s="73">
        <v>87</v>
      </c>
      <c r="N222" s="73">
        <v>189</v>
      </c>
    </row>
    <row r="223" spans="3:14" ht="12">
      <c r="C223" s="20" t="s">
        <v>371</v>
      </c>
      <c r="D223" s="20" t="s">
        <v>594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K223" s="73">
        <v>2</v>
      </c>
      <c r="L223" s="73">
        <v>0</v>
      </c>
      <c r="M223" s="73">
        <v>0</v>
      </c>
      <c r="N223" s="73">
        <v>2</v>
      </c>
    </row>
    <row r="224" spans="2:14" ht="12">
      <c r="B224" s="23" t="s">
        <v>86</v>
      </c>
      <c r="C224" s="23"/>
      <c r="D224" s="23"/>
      <c r="E224" s="76">
        <f aca="true" t="shared" si="36" ref="E224:N224">SUM(E225:E229)</f>
        <v>115</v>
      </c>
      <c r="F224" s="76">
        <f t="shared" si="36"/>
        <v>115</v>
      </c>
      <c r="G224" s="76">
        <f t="shared" si="36"/>
        <v>210</v>
      </c>
      <c r="H224" s="76">
        <f t="shared" si="36"/>
        <v>256</v>
      </c>
      <c r="I224" s="76">
        <f t="shared" si="36"/>
        <v>0</v>
      </c>
      <c r="J224" s="76"/>
      <c r="K224" s="76">
        <f t="shared" si="36"/>
        <v>100</v>
      </c>
      <c r="L224" s="76">
        <f t="shared" si="36"/>
        <v>4</v>
      </c>
      <c r="M224" s="76">
        <f t="shared" si="36"/>
        <v>14</v>
      </c>
      <c r="N224" s="76">
        <f t="shared" si="36"/>
        <v>814</v>
      </c>
    </row>
    <row r="225" spans="3:14" ht="12">
      <c r="C225" s="20" t="s">
        <v>595</v>
      </c>
      <c r="D225" s="20" t="s">
        <v>662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K225" s="73">
        <v>0</v>
      </c>
      <c r="L225" s="73">
        <v>4</v>
      </c>
      <c r="M225" s="73">
        <v>0</v>
      </c>
      <c r="N225" s="73">
        <v>4</v>
      </c>
    </row>
    <row r="226" spans="3:14" ht="12">
      <c r="C226" s="20" t="s">
        <v>372</v>
      </c>
      <c r="D226" s="20" t="s">
        <v>373</v>
      </c>
      <c r="E226" s="73">
        <v>2</v>
      </c>
      <c r="F226" s="73">
        <v>14</v>
      </c>
      <c r="G226" s="73">
        <v>4</v>
      </c>
      <c r="H226" s="73">
        <v>6</v>
      </c>
      <c r="I226" s="73">
        <v>0</v>
      </c>
      <c r="K226" s="73">
        <v>100</v>
      </c>
      <c r="L226" s="73">
        <v>0</v>
      </c>
      <c r="M226" s="73">
        <v>14</v>
      </c>
      <c r="N226" s="73">
        <v>140</v>
      </c>
    </row>
    <row r="227" spans="3:14" ht="12">
      <c r="C227" s="20" t="s">
        <v>374</v>
      </c>
      <c r="D227" s="20" t="s">
        <v>596</v>
      </c>
      <c r="E227" s="73">
        <v>6</v>
      </c>
      <c r="F227" s="73">
        <v>4</v>
      </c>
      <c r="G227" s="73">
        <v>14</v>
      </c>
      <c r="H227" s="73">
        <v>18</v>
      </c>
      <c r="I227" s="73">
        <v>0</v>
      </c>
      <c r="K227" s="73">
        <v>0</v>
      </c>
      <c r="L227" s="73">
        <v>0</v>
      </c>
      <c r="M227" s="73">
        <v>0</v>
      </c>
      <c r="N227" s="73">
        <v>42</v>
      </c>
    </row>
    <row r="228" spans="3:14" ht="12">
      <c r="C228" s="20" t="s">
        <v>375</v>
      </c>
      <c r="D228" s="20" t="s">
        <v>597</v>
      </c>
      <c r="E228" s="73">
        <v>91</v>
      </c>
      <c r="F228" s="73">
        <v>82</v>
      </c>
      <c r="G228" s="73">
        <v>168</v>
      </c>
      <c r="H228" s="73">
        <v>191</v>
      </c>
      <c r="I228" s="73">
        <v>0</v>
      </c>
      <c r="K228" s="73">
        <v>0</v>
      </c>
      <c r="L228" s="73">
        <v>0</v>
      </c>
      <c r="M228" s="73">
        <v>0</v>
      </c>
      <c r="N228" s="73">
        <v>532</v>
      </c>
    </row>
    <row r="229" spans="3:14" ht="12">
      <c r="C229" s="20" t="s">
        <v>377</v>
      </c>
      <c r="D229" s="20" t="s">
        <v>598</v>
      </c>
      <c r="E229" s="73">
        <v>16</v>
      </c>
      <c r="F229" s="73">
        <v>15</v>
      </c>
      <c r="G229" s="73">
        <v>24</v>
      </c>
      <c r="H229" s="73">
        <v>41</v>
      </c>
      <c r="I229" s="73">
        <v>0</v>
      </c>
      <c r="K229" s="73">
        <v>0</v>
      </c>
      <c r="L229" s="73">
        <v>0</v>
      </c>
      <c r="M229" s="73">
        <v>0</v>
      </c>
      <c r="N229" s="73">
        <v>96</v>
      </c>
    </row>
    <row r="230" spans="1:15" ht="12">
      <c r="A230" s="23" t="s">
        <v>87</v>
      </c>
      <c r="B230" s="23"/>
      <c r="C230" s="23"/>
      <c r="D230" s="23"/>
      <c r="E230" s="76">
        <f aca="true" t="shared" si="37" ref="E230:N230">E231+E233+E243+E263</f>
        <v>170</v>
      </c>
      <c r="F230" s="76">
        <f t="shared" si="37"/>
        <v>182</v>
      </c>
      <c r="G230" s="76">
        <f t="shared" si="37"/>
        <v>253</v>
      </c>
      <c r="H230" s="76">
        <f t="shared" si="37"/>
        <v>365</v>
      </c>
      <c r="I230" s="76">
        <f t="shared" si="37"/>
        <v>0</v>
      </c>
      <c r="J230" s="76"/>
      <c r="K230" s="76">
        <f t="shared" si="37"/>
        <v>156</v>
      </c>
      <c r="L230" s="76">
        <f t="shared" si="37"/>
        <v>0</v>
      </c>
      <c r="M230" s="76">
        <f t="shared" si="37"/>
        <v>0</v>
      </c>
      <c r="N230" s="76">
        <f t="shared" si="37"/>
        <v>1126</v>
      </c>
      <c r="O230" s="73"/>
    </row>
    <row r="231" spans="2:14" ht="12">
      <c r="B231" s="77" t="s">
        <v>88</v>
      </c>
      <c r="C231" s="77"/>
      <c r="D231" s="77"/>
      <c r="E231" s="78">
        <f aca="true" t="shared" si="38" ref="E231:N231">E232</f>
        <v>4</v>
      </c>
      <c r="F231" s="78">
        <f t="shared" si="38"/>
        <v>2</v>
      </c>
      <c r="G231" s="78">
        <f t="shared" si="38"/>
        <v>6</v>
      </c>
      <c r="H231" s="78">
        <f t="shared" si="38"/>
        <v>12</v>
      </c>
      <c r="I231" s="78">
        <f t="shared" si="38"/>
        <v>0</v>
      </c>
      <c r="J231" s="78"/>
      <c r="K231" s="78">
        <f t="shared" si="38"/>
        <v>11</v>
      </c>
      <c r="L231" s="78">
        <f t="shared" si="38"/>
        <v>0</v>
      </c>
      <c r="M231" s="78">
        <f t="shared" si="38"/>
        <v>0</v>
      </c>
      <c r="N231" s="78">
        <f t="shared" si="38"/>
        <v>35</v>
      </c>
    </row>
    <row r="232" spans="3:14" ht="12">
      <c r="C232" s="20" t="s">
        <v>379</v>
      </c>
      <c r="D232" s="20" t="s">
        <v>380</v>
      </c>
      <c r="E232" s="73">
        <v>4</v>
      </c>
      <c r="F232" s="73">
        <v>2</v>
      </c>
      <c r="G232" s="73">
        <v>6</v>
      </c>
      <c r="H232" s="73">
        <v>12</v>
      </c>
      <c r="I232" s="73">
        <v>0</v>
      </c>
      <c r="K232" s="73">
        <v>11</v>
      </c>
      <c r="L232" s="73">
        <v>0</v>
      </c>
      <c r="M232" s="73">
        <v>0</v>
      </c>
      <c r="N232" s="73">
        <v>35</v>
      </c>
    </row>
    <row r="233" spans="2:14" ht="12">
      <c r="B233" s="23" t="s">
        <v>89</v>
      </c>
      <c r="C233" s="23"/>
      <c r="D233" s="23"/>
      <c r="E233" s="76">
        <f aca="true" t="shared" si="39" ref="E233:N233">SUM(E234:E242)</f>
        <v>47</v>
      </c>
      <c r="F233" s="76">
        <f t="shared" si="39"/>
        <v>54</v>
      </c>
      <c r="G233" s="76">
        <f t="shared" si="39"/>
        <v>109</v>
      </c>
      <c r="H233" s="76">
        <f t="shared" si="39"/>
        <v>149</v>
      </c>
      <c r="I233" s="76">
        <f t="shared" si="39"/>
        <v>0</v>
      </c>
      <c r="J233" s="76"/>
      <c r="K233" s="76">
        <f t="shared" si="39"/>
        <v>32</v>
      </c>
      <c r="L233" s="76">
        <f t="shared" si="39"/>
        <v>0</v>
      </c>
      <c r="M233" s="76">
        <f t="shared" si="39"/>
        <v>0</v>
      </c>
      <c r="N233" s="76">
        <f t="shared" si="39"/>
        <v>391</v>
      </c>
    </row>
    <row r="234" spans="3:14" ht="12">
      <c r="C234" s="20" t="s">
        <v>381</v>
      </c>
      <c r="D234" s="20" t="s">
        <v>382</v>
      </c>
      <c r="E234" s="73">
        <v>47</v>
      </c>
      <c r="F234" s="73">
        <v>44</v>
      </c>
      <c r="G234" s="73">
        <v>55</v>
      </c>
      <c r="H234" s="73">
        <v>10</v>
      </c>
      <c r="I234" s="73">
        <v>0</v>
      </c>
      <c r="K234" s="73">
        <v>1</v>
      </c>
      <c r="L234" s="73">
        <v>0</v>
      </c>
      <c r="M234" s="73">
        <v>0</v>
      </c>
      <c r="N234" s="73">
        <v>157</v>
      </c>
    </row>
    <row r="235" spans="3:14" ht="12">
      <c r="C235" s="20" t="s">
        <v>383</v>
      </c>
      <c r="D235" s="20" t="s">
        <v>384</v>
      </c>
      <c r="E235" s="73">
        <v>0</v>
      </c>
      <c r="F235" s="73">
        <v>7</v>
      </c>
      <c r="G235" s="73">
        <v>23</v>
      </c>
      <c r="H235" s="73">
        <v>38</v>
      </c>
      <c r="I235" s="73">
        <v>0</v>
      </c>
      <c r="K235" s="73">
        <v>0</v>
      </c>
      <c r="L235" s="73">
        <v>0</v>
      </c>
      <c r="M235" s="73">
        <v>0</v>
      </c>
      <c r="N235" s="73">
        <v>68</v>
      </c>
    </row>
    <row r="236" spans="3:14" ht="12">
      <c r="C236" s="20" t="s">
        <v>385</v>
      </c>
      <c r="D236" s="20" t="s">
        <v>386</v>
      </c>
      <c r="E236" s="73">
        <v>0</v>
      </c>
      <c r="F236" s="73">
        <v>0</v>
      </c>
      <c r="G236" s="73">
        <v>6</v>
      </c>
      <c r="H236" s="73">
        <v>13</v>
      </c>
      <c r="I236" s="73">
        <v>0</v>
      </c>
      <c r="K236" s="73">
        <v>0</v>
      </c>
      <c r="L236" s="73">
        <v>0</v>
      </c>
      <c r="M236" s="73">
        <v>0</v>
      </c>
      <c r="N236" s="73">
        <v>19</v>
      </c>
    </row>
    <row r="237" spans="3:14" ht="12">
      <c r="C237" s="20" t="s">
        <v>393</v>
      </c>
      <c r="D237" s="20" t="s">
        <v>394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K237" s="73">
        <v>25</v>
      </c>
      <c r="L237" s="73">
        <v>0</v>
      </c>
      <c r="M237" s="73">
        <v>0</v>
      </c>
      <c r="N237" s="73">
        <v>25</v>
      </c>
    </row>
    <row r="238" spans="3:14" ht="12">
      <c r="C238" s="20" t="s">
        <v>387</v>
      </c>
      <c r="D238" s="20" t="s">
        <v>388</v>
      </c>
      <c r="E238" s="73">
        <v>0</v>
      </c>
      <c r="F238" s="73">
        <v>0</v>
      </c>
      <c r="G238" s="73">
        <v>2</v>
      </c>
      <c r="H238" s="73">
        <v>2</v>
      </c>
      <c r="I238" s="73">
        <v>0</v>
      </c>
      <c r="K238" s="73">
        <v>0</v>
      </c>
      <c r="L238" s="73">
        <v>0</v>
      </c>
      <c r="M238" s="73">
        <v>0</v>
      </c>
      <c r="N238" s="73">
        <v>4</v>
      </c>
    </row>
    <row r="239" spans="3:14" ht="12">
      <c r="C239" s="20" t="s">
        <v>389</v>
      </c>
      <c r="D239" s="20" t="s">
        <v>599</v>
      </c>
      <c r="E239" s="73">
        <v>0</v>
      </c>
      <c r="F239" s="73">
        <v>0</v>
      </c>
      <c r="G239" s="73">
        <v>11</v>
      </c>
      <c r="H239" s="73">
        <v>32</v>
      </c>
      <c r="I239" s="73">
        <v>0</v>
      </c>
      <c r="K239" s="73">
        <v>0</v>
      </c>
      <c r="L239" s="73">
        <v>0</v>
      </c>
      <c r="M239" s="73">
        <v>0</v>
      </c>
      <c r="N239" s="73">
        <v>43</v>
      </c>
    </row>
    <row r="240" spans="3:14" ht="12">
      <c r="C240" s="20" t="s">
        <v>390</v>
      </c>
      <c r="D240" s="20" t="s">
        <v>600</v>
      </c>
      <c r="E240" s="73">
        <v>0</v>
      </c>
      <c r="F240" s="73">
        <v>2</v>
      </c>
      <c r="G240" s="73">
        <v>10</v>
      </c>
      <c r="H240" s="73">
        <v>36</v>
      </c>
      <c r="I240" s="73">
        <v>0</v>
      </c>
      <c r="K240" s="73">
        <v>0</v>
      </c>
      <c r="L240" s="73">
        <v>0</v>
      </c>
      <c r="M240" s="73">
        <v>0</v>
      </c>
      <c r="N240" s="73">
        <v>48</v>
      </c>
    </row>
    <row r="241" spans="3:14" ht="12">
      <c r="C241" s="20" t="s">
        <v>391</v>
      </c>
      <c r="D241" s="20" t="s">
        <v>392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K241" s="73">
        <v>6</v>
      </c>
      <c r="L241" s="73">
        <v>0</v>
      </c>
      <c r="M241" s="73">
        <v>0</v>
      </c>
      <c r="N241" s="73">
        <v>6</v>
      </c>
    </row>
    <row r="242" spans="3:14" ht="12">
      <c r="C242" s="20" t="s">
        <v>395</v>
      </c>
      <c r="D242" s="20" t="s">
        <v>396</v>
      </c>
      <c r="E242" s="73">
        <v>0</v>
      </c>
      <c r="F242" s="73">
        <v>1</v>
      </c>
      <c r="G242" s="73">
        <v>2</v>
      </c>
      <c r="H242" s="73">
        <v>18</v>
      </c>
      <c r="I242" s="73">
        <v>0</v>
      </c>
      <c r="K242" s="73">
        <v>0</v>
      </c>
      <c r="L242" s="73">
        <v>0</v>
      </c>
      <c r="M242" s="73">
        <v>0</v>
      </c>
      <c r="N242" s="73">
        <v>21</v>
      </c>
    </row>
    <row r="243" spans="2:14" ht="12">
      <c r="B243" s="23" t="s">
        <v>90</v>
      </c>
      <c r="C243" s="23"/>
      <c r="D243" s="23"/>
      <c r="E243" s="76">
        <f aca="true" t="shared" si="40" ref="E243:N243">SUM(E244:E262)</f>
        <v>61</v>
      </c>
      <c r="F243" s="76">
        <f t="shared" si="40"/>
        <v>60</v>
      </c>
      <c r="G243" s="76">
        <f t="shared" si="40"/>
        <v>66</v>
      </c>
      <c r="H243" s="76">
        <f t="shared" si="40"/>
        <v>90</v>
      </c>
      <c r="I243" s="76">
        <f t="shared" si="40"/>
        <v>0</v>
      </c>
      <c r="J243" s="76"/>
      <c r="K243" s="76">
        <f t="shared" si="40"/>
        <v>75</v>
      </c>
      <c r="L243" s="76">
        <f t="shared" si="40"/>
        <v>0</v>
      </c>
      <c r="M243" s="76">
        <f t="shared" si="40"/>
        <v>0</v>
      </c>
      <c r="N243" s="76">
        <f t="shared" si="40"/>
        <v>352</v>
      </c>
    </row>
    <row r="244" spans="3:14" ht="12">
      <c r="C244" s="20" t="s">
        <v>397</v>
      </c>
      <c r="D244" s="20" t="s">
        <v>398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K244" s="73">
        <v>10</v>
      </c>
      <c r="L244" s="73">
        <v>0</v>
      </c>
      <c r="M244" s="73">
        <v>0</v>
      </c>
      <c r="N244" s="73">
        <v>10</v>
      </c>
    </row>
    <row r="245" spans="3:14" ht="12">
      <c r="C245" s="20" t="s">
        <v>399</v>
      </c>
      <c r="D245" s="20" t="s">
        <v>400</v>
      </c>
      <c r="E245" s="73">
        <v>0</v>
      </c>
      <c r="F245" s="73">
        <v>0</v>
      </c>
      <c r="G245" s="73">
        <v>0</v>
      </c>
      <c r="H245" s="73">
        <v>0</v>
      </c>
      <c r="I245" s="73">
        <v>0</v>
      </c>
      <c r="K245" s="73">
        <v>1</v>
      </c>
      <c r="L245" s="73">
        <v>0</v>
      </c>
      <c r="M245" s="73">
        <v>0</v>
      </c>
      <c r="N245" s="73">
        <v>1</v>
      </c>
    </row>
    <row r="246" spans="3:14" ht="12">
      <c r="C246" s="20" t="s">
        <v>401</v>
      </c>
      <c r="D246" s="20" t="s">
        <v>601</v>
      </c>
      <c r="E246" s="73">
        <v>0</v>
      </c>
      <c r="F246" s="73">
        <v>0</v>
      </c>
      <c r="G246" s="73">
        <v>0</v>
      </c>
      <c r="H246" s="73">
        <v>0</v>
      </c>
      <c r="I246" s="73">
        <v>0</v>
      </c>
      <c r="K246" s="73">
        <v>25</v>
      </c>
      <c r="L246" s="73">
        <v>0</v>
      </c>
      <c r="M246" s="73">
        <v>0</v>
      </c>
      <c r="N246" s="73">
        <v>25</v>
      </c>
    </row>
    <row r="247" spans="3:14" ht="12">
      <c r="C247" s="20" t="s">
        <v>403</v>
      </c>
      <c r="D247" s="20" t="s">
        <v>602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K247" s="73">
        <v>3</v>
      </c>
      <c r="L247" s="73">
        <v>0</v>
      </c>
      <c r="M247" s="73">
        <v>0</v>
      </c>
      <c r="N247" s="73">
        <v>3</v>
      </c>
    </row>
    <row r="248" spans="3:14" ht="12">
      <c r="C248" s="20" t="s">
        <v>404</v>
      </c>
      <c r="D248" s="20" t="s">
        <v>405</v>
      </c>
      <c r="E248" s="73">
        <v>0</v>
      </c>
      <c r="F248" s="73">
        <v>0</v>
      </c>
      <c r="G248" s="73">
        <v>0</v>
      </c>
      <c r="H248" s="73">
        <v>0</v>
      </c>
      <c r="I248" s="73">
        <v>0</v>
      </c>
      <c r="K248" s="73">
        <v>31</v>
      </c>
      <c r="L248" s="73">
        <v>0</v>
      </c>
      <c r="M248" s="73">
        <v>0</v>
      </c>
      <c r="N248" s="73">
        <v>31</v>
      </c>
    </row>
    <row r="249" spans="3:14" ht="12">
      <c r="C249" s="20" t="s">
        <v>603</v>
      </c>
      <c r="D249" s="20" t="s">
        <v>604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K249" s="73">
        <v>5</v>
      </c>
      <c r="L249" s="73">
        <v>0</v>
      </c>
      <c r="M249" s="73">
        <v>0</v>
      </c>
      <c r="N249" s="73">
        <v>5</v>
      </c>
    </row>
    <row r="250" spans="3:14" ht="12">
      <c r="C250" s="20" t="s">
        <v>406</v>
      </c>
      <c r="D250" s="20" t="s">
        <v>605</v>
      </c>
      <c r="E250" s="73">
        <v>13</v>
      </c>
      <c r="F250" s="73">
        <v>8</v>
      </c>
      <c r="G250" s="73">
        <v>13</v>
      </c>
      <c r="H250" s="73">
        <v>4</v>
      </c>
      <c r="I250" s="73">
        <v>0</v>
      </c>
      <c r="K250" s="73">
        <v>0</v>
      </c>
      <c r="L250" s="73">
        <v>0</v>
      </c>
      <c r="M250" s="73">
        <v>0</v>
      </c>
      <c r="N250" s="73">
        <v>38</v>
      </c>
    </row>
    <row r="251" spans="3:14" ht="12">
      <c r="C251" s="20" t="s">
        <v>408</v>
      </c>
      <c r="D251" s="20" t="s">
        <v>606</v>
      </c>
      <c r="E251" s="73">
        <v>1</v>
      </c>
      <c r="F251" s="73">
        <v>2</v>
      </c>
      <c r="G251" s="73">
        <v>0</v>
      </c>
      <c r="H251" s="73">
        <v>3</v>
      </c>
      <c r="I251" s="73">
        <v>0</v>
      </c>
      <c r="K251" s="73">
        <v>0</v>
      </c>
      <c r="L251" s="73">
        <v>0</v>
      </c>
      <c r="M251" s="73">
        <v>0</v>
      </c>
      <c r="N251" s="73">
        <v>6</v>
      </c>
    </row>
    <row r="252" spans="3:14" ht="12">
      <c r="C252" s="20" t="s">
        <v>409</v>
      </c>
      <c r="D252" s="20" t="s">
        <v>607</v>
      </c>
      <c r="E252" s="73">
        <v>23</v>
      </c>
      <c r="F252" s="73">
        <v>18</v>
      </c>
      <c r="G252" s="73">
        <v>17</v>
      </c>
      <c r="H252" s="73">
        <v>33</v>
      </c>
      <c r="I252" s="73">
        <v>0</v>
      </c>
      <c r="K252" s="73">
        <v>0</v>
      </c>
      <c r="L252" s="73">
        <v>0</v>
      </c>
      <c r="M252" s="73">
        <v>0</v>
      </c>
      <c r="N252" s="73">
        <v>91</v>
      </c>
    </row>
    <row r="253" spans="3:14" ht="12">
      <c r="C253" s="20" t="s">
        <v>410</v>
      </c>
      <c r="D253" s="20" t="s">
        <v>608</v>
      </c>
      <c r="E253" s="73">
        <v>2</v>
      </c>
      <c r="F253" s="73">
        <v>3</v>
      </c>
      <c r="G253" s="73">
        <v>3</v>
      </c>
      <c r="H253" s="73">
        <v>0</v>
      </c>
      <c r="I253" s="73">
        <v>0</v>
      </c>
      <c r="K253" s="73">
        <v>0</v>
      </c>
      <c r="L253" s="73">
        <v>0</v>
      </c>
      <c r="M253" s="73">
        <v>0</v>
      </c>
      <c r="N253" s="73">
        <v>8</v>
      </c>
    </row>
    <row r="254" spans="3:14" ht="12">
      <c r="C254" s="20" t="s">
        <v>411</v>
      </c>
      <c r="D254" s="20" t="s">
        <v>609</v>
      </c>
      <c r="E254" s="73">
        <v>2</v>
      </c>
      <c r="F254" s="73">
        <v>8</v>
      </c>
      <c r="G254" s="73">
        <v>5</v>
      </c>
      <c r="H254" s="73">
        <v>6</v>
      </c>
      <c r="I254" s="73">
        <v>0</v>
      </c>
      <c r="K254" s="73">
        <v>0</v>
      </c>
      <c r="L254" s="73">
        <v>0</v>
      </c>
      <c r="M254" s="73">
        <v>0</v>
      </c>
      <c r="N254" s="73">
        <v>21</v>
      </c>
    </row>
    <row r="255" spans="3:14" ht="12">
      <c r="C255" s="20" t="s">
        <v>412</v>
      </c>
      <c r="D255" s="20" t="s">
        <v>610</v>
      </c>
      <c r="E255" s="73">
        <v>1</v>
      </c>
      <c r="F255" s="73">
        <v>0</v>
      </c>
      <c r="G255" s="73">
        <v>1</v>
      </c>
      <c r="H255" s="73">
        <v>0</v>
      </c>
      <c r="I255" s="73">
        <v>0</v>
      </c>
      <c r="K255" s="73">
        <v>0</v>
      </c>
      <c r="L255" s="73">
        <v>0</v>
      </c>
      <c r="M255" s="73">
        <v>0</v>
      </c>
      <c r="N255" s="73">
        <v>2</v>
      </c>
    </row>
    <row r="256" spans="3:14" ht="12">
      <c r="C256" s="20" t="s">
        <v>413</v>
      </c>
      <c r="D256" s="20" t="s">
        <v>611</v>
      </c>
      <c r="E256" s="73">
        <v>0</v>
      </c>
      <c r="F256" s="73">
        <v>0</v>
      </c>
      <c r="G256" s="73">
        <v>1</v>
      </c>
      <c r="H256" s="73">
        <v>0</v>
      </c>
      <c r="I256" s="73">
        <v>0</v>
      </c>
      <c r="K256" s="73">
        <v>0</v>
      </c>
      <c r="L256" s="73">
        <v>0</v>
      </c>
      <c r="M256" s="73">
        <v>0</v>
      </c>
      <c r="N256" s="73">
        <v>1</v>
      </c>
    </row>
    <row r="257" spans="3:14" ht="12">
      <c r="C257" s="20" t="s">
        <v>414</v>
      </c>
      <c r="D257" s="20" t="s">
        <v>612</v>
      </c>
      <c r="E257" s="73">
        <v>1</v>
      </c>
      <c r="F257" s="73">
        <v>1</v>
      </c>
      <c r="G257" s="73">
        <v>3</v>
      </c>
      <c r="H257" s="73">
        <v>3</v>
      </c>
      <c r="I257" s="73">
        <v>0</v>
      </c>
      <c r="K257" s="73">
        <v>0</v>
      </c>
      <c r="L257" s="73">
        <v>0</v>
      </c>
      <c r="M257" s="73">
        <v>0</v>
      </c>
      <c r="N257" s="73">
        <v>8</v>
      </c>
    </row>
    <row r="258" spans="3:14" ht="12">
      <c r="C258" s="20" t="s">
        <v>415</v>
      </c>
      <c r="D258" s="20" t="s">
        <v>613</v>
      </c>
      <c r="E258" s="73">
        <v>4</v>
      </c>
      <c r="F258" s="73">
        <v>6</v>
      </c>
      <c r="G258" s="73">
        <v>8</v>
      </c>
      <c r="H258" s="73">
        <v>14</v>
      </c>
      <c r="I258" s="73">
        <v>0</v>
      </c>
      <c r="K258" s="73">
        <v>0</v>
      </c>
      <c r="L258" s="73">
        <v>0</v>
      </c>
      <c r="M258" s="73">
        <v>0</v>
      </c>
      <c r="N258" s="73">
        <v>32</v>
      </c>
    </row>
    <row r="259" spans="3:14" ht="12">
      <c r="C259" s="20" t="s">
        <v>416</v>
      </c>
      <c r="D259" s="20" t="s">
        <v>614</v>
      </c>
      <c r="E259" s="73">
        <v>0</v>
      </c>
      <c r="F259" s="73">
        <v>4</v>
      </c>
      <c r="G259" s="73">
        <v>0</v>
      </c>
      <c r="H259" s="73">
        <v>1</v>
      </c>
      <c r="I259" s="73">
        <v>0</v>
      </c>
      <c r="K259" s="73">
        <v>0</v>
      </c>
      <c r="L259" s="73">
        <v>0</v>
      </c>
      <c r="M259" s="73">
        <v>0</v>
      </c>
      <c r="N259" s="73">
        <v>5</v>
      </c>
    </row>
    <row r="260" spans="3:14" ht="12">
      <c r="C260" s="20" t="s">
        <v>417</v>
      </c>
      <c r="D260" s="20" t="s">
        <v>615</v>
      </c>
      <c r="E260" s="73">
        <v>8</v>
      </c>
      <c r="F260" s="73">
        <v>4</v>
      </c>
      <c r="G260" s="73">
        <v>7</v>
      </c>
      <c r="H260" s="73">
        <v>6</v>
      </c>
      <c r="I260" s="73">
        <v>0</v>
      </c>
      <c r="K260" s="73">
        <v>0</v>
      </c>
      <c r="L260" s="73">
        <v>0</v>
      </c>
      <c r="M260" s="73">
        <v>0</v>
      </c>
      <c r="N260" s="73">
        <v>25</v>
      </c>
    </row>
    <row r="261" spans="3:14" ht="12">
      <c r="C261" s="20" t="s">
        <v>418</v>
      </c>
      <c r="D261" s="20" t="s">
        <v>616</v>
      </c>
      <c r="E261" s="73">
        <v>2</v>
      </c>
      <c r="F261" s="73">
        <v>2</v>
      </c>
      <c r="G261" s="73">
        <v>3</v>
      </c>
      <c r="H261" s="73">
        <v>3</v>
      </c>
      <c r="I261" s="73">
        <v>0</v>
      </c>
      <c r="K261" s="73">
        <v>0</v>
      </c>
      <c r="L261" s="73">
        <v>0</v>
      </c>
      <c r="M261" s="73">
        <v>0</v>
      </c>
      <c r="N261" s="73">
        <v>10</v>
      </c>
    </row>
    <row r="262" spans="3:14" ht="12">
      <c r="C262" s="20" t="s">
        <v>419</v>
      </c>
      <c r="D262" s="20" t="s">
        <v>617</v>
      </c>
      <c r="E262" s="73">
        <v>4</v>
      </c>
      <c r="F262" s="73">
        <v>4</v>
      </c>
      <c r="G262" s="73">
        <v>5</v>
      </c>
      <c r="H262" s="73">
        <v>17</v>
      </c>
      <c r="I262" s="73">
        <v>0</v>
      </c>
      <c r="K262" s="73">
        <v>0</v>
      </c>
      <c r="L262" s="73">
        <v>0</v>
      </c>
      <c r="M262" s="73">
        <v>0</v>
      </c>
      <c r="N262" s="73">
        <v>30</v>
      </c>
    </row>
    <row r="263" spans="2:14" ht="12">
      <c r="B263" s="23" t="s">
        <v>91</v>
      </c>
      <c r="C263" s="23"/>
      <c r="D263" s="23"/>
      <c r="E263" s="76">
        <f aca="true" t="shared" si="41" ref="E263:N263">SUM(E264:E269)</f>
        <v>58</v>
      </c>
      <c r="F263" s="76">
        <f t="shared" si="41"/>
        <v>66</v>
      </c>
      <c r="G263" s="76">
        <f t="shared" si="41"/>
        <v>72</v>
      </c>
      <c r="H263" s="76">
        <f t="shared" si="41"/>
        <v>114</v>
      </c>
      <c r="I263" s="76">
        <f t="shared" si="41"/>
        <v>0</v>
      </c>
      <c r="J263" s="76"/>
      <c r="K263" s="76">
        <f t="shared" si="41"/>
        <v>38</v>
      </c>
      <c r="L263" s="76">
        <f t="shared" si="41"/>
        <v>0</v>
      </c>
      <c r="M263" s="76">
        <f t="shared" si="41"/>
        <v>0</v>
      </c>
      <c r="N263" s="76">
        <f t="shared" si="41"/>
        <v>348</v>
      </c>
    </row>
    <row r="264" spans="3:14" ht="12">
      <c r="C264" s="20" t="s">
        <v>420</v>
      </c>
      <c r="D264" s="20" t="s">
        <v>421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K264" s="73">
        <v>25</v>
      </c>
      <c r="L264" s="73">
        <v>0</v>
      </c>
      <c r="M264" s="73">
        <v>0</v>
      </c>
      <c r="N264" s="73">
        <v>25</v>
      </c>
    </row>
    <row r="265" spans="3:14" ht="12">
      <c r="C265" s="20" t="s">
        <v>422</v>
      </c>
      <c r="D265" s="20" t="s">
        <v>423</v>
      </c>
      <c r="E265" s="73">
        <v>5</v>
      </c>
      <c r="F265" s="73">
        <v>8</v>
      </c>
      <c r="G265" s="73">
        <v>15</v>
      </c>
      <c r="H265" s="73">
        <v>23</v>
      </c>
      <c r="I265" s="73">
        <v>0</v>
      </c>
      <c r="K265" s="73">
        <v>13</v>
      </c>
      <c r="L265" s="73">
        <v>0</v>
      </c>
      <c r="M265" s="73">
        <v>0</v>
      </c>
      <c r="N265" s="73">
        <v>64</v>
      </c>
    </row>
    <row r="266" spans="3:14" ht="12">
      <c r="C266" s="20" t="s">
        <v>424</v>
      </c>
      <c r="D266" s="20" t="s">
        <v>618</v>
      </c>
      <c r="E266" s="73">
        <v>8</v>
      </c>
      <c r="F266" s="73">
        <v>6</v>
      </c>
      <c r="G266" s="73">
        <v>14</v>
      </c>
      <c r="H266" s="73">
        <v>23</v>
      </c>
      <c r="I266" s="73">
        <v>0</v>
      </c>
      <c r="K266" s="73">
        <v>0</v>
      </c>
      <c r="L266" s="73">
        <v>0</v>
      </c>
      <c r="M266" s="73">
        <v>0</v>
      </c>
      <c r="N266" s="73">
        <v>51</v>
      </c>
    </row>
    <row r="267" spans="3:14" ht="12">
      <c r="C267" s="20" t="s">
        <v>425</v>
      </c>
      <c r="D267" s="20" t="s">
        <v>619</v>
      </c>
      <c r="E267" s="73">
        <v>33</v>
      </c>
      <c r="F267" s="73">
        <v>40</v>
      </c>
      <c r="G267" s="73">
        <v>30</v>
      </c>
      <c r="H267" s="73">
        <v>48</v>
      </c>
      <c r="I267" s="73">
        <v>0</v>
      </c>
      <c r="K267" s="73">
        <v>0</v>
      </c>
      <c r="L267" s="73">
        <v>0</v>
      </c>
      <c r="M267" s="73">
        <v>0</v>
      </c>
      <c r="N267" s="73">
        <v>151</v>
      </c>
    </row>
    <row r="268" spans="3:14" ht="12">
      <c r="C268" s="20" t="s">
        <v>620</v>
      </c>
      <c r="D268" s="20" t="s">
        <v>621</v>
      </c>
      <c r="E268" s="73">
        <v>1</v>
      </c>
      <c r="F268" s="73">
        <v>0</v>
      </c>
      <c r="G268" s="73">
        <v>2</v>
      </c>
      <c r="H268" s="73">
        <v>0</v>
      </c>
      <c r="I268" s="73">
        <v>0</v>
      </c>
      <c r="K268" s="73">
        <v>0</v>
      </c>
      <c r="L268" s="73">
        <v>0</v>
      </c>
      <c r="M268" s="73">
        <v>0</v>
      </c>
      <c r="N268" s="73">
        <v>3</v>
      </c>
    </row>
    <row r="269" spans="3:14" ht="12">
      <c r="C269" s="20" t="s">
        <v>427</v>
      </c>
      <c r="D269" s="20" t="s">
        <v>622</v>
      </c>
      <c r="E269" s="73">
        <v>11</v>
      </c>
      <c r="F269" s="73">
        <v>12</v>
      </c>
      <c r="G269" s="73">
        <v>11</v>
      </c>
      <c r="H269" s="73">
        <v>20</v>
      </c>
      <c r="I269" s="73">
        <v>0</v>
      </c>
      <c r="K269" s="73">
        <v>0</v>
      </c>
      <c r="L269" s="73">
        <v>0</v>
      </c>
      <c r="M269" s="73">
        <v>0</v>
      </c>
      <c r="N269" s="73">
        <v>54</v>
      </c>
    </row>
    <row r="270" spans="1:14" ht="12">
      <c r="A270" s="141" t="s">
        <v>92</v>
      </c>
      <c r="B270" s="141"/>
      <c r="C270" s="141"/>
      <c r="D270" s="141"/>
      <c r="E270" s="142">
        <f aca="true" t="shared" si="42" ref="E270:N270">E271</f>
        <v>102</v>
      </c>
      <c r="F270" s="142">
        <f t="shared" si="42"/>
        <v>95</v>
      </c>
      <c r="G270" s="142">
        <f t="shared" si="42"/>
        <v>126</v>
      </c>
      <c r="H270" s="142">
        <f t="shared" si="42"/>
        <v>152</v>
      </c>
      <c r="I270" s="142">
        <f t="shared" si="42"/>
        <v>0</v>
      </c>
      <c r="J270" s="142"/>
      <c r="K270" s="142">
        <f t="shared" si="42"/>
        <v>39</v>
      </c>
      <c r="L270" s="142">
        <f t="shared" si="42"/>
        <v>1</v>
      </c>
      <c r="M270" s="142">
        <f t="shared" si="42"/>
        <v>0</v>
      </c>
      <c r="N270" s="142">
        <f t="shared" si="42"/>
        <v>515</v>
      </c>
    </row>
    <row r="271" spans="2:14" ht="12">
      <c r="B271" s="77" t="s">
        <v>92</v>
      </c>
      <c r="C271" s="77"/>
      <c r="D271" s="77"/>
      <c r="E271" s="78">
        <f aca="true" t="shared" si="43" ref="E271:N271">SUM(E272:E278)</f>
        <v>102</v>
      </c>
      <c r="F271" s="78">
        <f t="shared" si="43"/>
        <v>95</v>
      </c>
      <c r="G271" s="78">
        <f t="shared" si="43"/>
        <v>126</v>
      </c>
      <c r="H271" s="78">
        <f t="shared" si="43"/>
        <v>152</v>
      </c>
      <c r="I271" s="78">
        <f t="shared" si="43"/>
        <v>0</v>
      </c>
      <c r="J271" s="78"/>
      <c r="K271" s="78">
        <f t="shared" si="43"/>
        <v>39</v>
      </c>
      <c r="L271" s="78">
        <f t="shared" si="43"/>
        <v>1</v>
      </c>
      <c r="M271" s="78">
        <f t="shared" si="43"/>
        <v>0</v>
      </c>
      <c r="N271" s="78">
        <f t="shared" si="43"/>
        <v>515</v>
      </c>
    </row>
    <row r="272" spans="3:14" ht="12">
      <c r="C272" s="20" t="s">
        <v>428</v>
      </c>
      <c r="D272" s="20" t="s">
        <v>429</v>
      </c>
      <c r="E272" s="73">
        <v>66</v>
      </c>
      <c r="F272" s="73">
        <v>24</v>
      </c>
      <c r="G272" s="73">
        <v>9</v>
      </c>
      <c r="H272" s="73">
        <v>3</v>
      </c>
      <c r="I272" s="73">
        <v>0</v>
      </c>
      <c r="K272" s="73">
        <v>0</v>
      </c>
      <c r="L272" s="73">
        <v>0</v>
      </c>
      <c r="M272" s="73">
        <v>0</v>
      </c>
      <c r="N272" s="73">
        <v>102</v>
      </c>
    </row>
    <row r="273" spans="3:14" ht="12">
      <c r="C273" s="20" t="s">
        <v>430</v>
      </c>
      <c r="D273" s="20" t="s">
        <v>623</v>
      </c>
      <c r="E273" s="73">
        <v>0</v>
      </c>
      <c r="F273" s="73">
        <v>0</v>
      </c>
      <c r="G273" s="73">
        <v>81</v>
      </c>
      <c r="H273" s="73">
        <v>129</v>
      </c>
      <c r="I273" s="73">
        <v>0</v>
      </c>
      <c r="K273" s="73">
        <v>0</v>
      </c>
      <c r="L273" s="73">
        <v>0</v>
      </c>
      <c r="M273" s="73">
        <v>0</v>
      </c>
      <c r="N273" s="73">
        <v>210</v>
      </c>
    </row>
    <row r="274" spans="3:14" ht="12">
      <c r="C274" s="20" t="s">
        <v>431</v>
      </c>
      <c r="D274" s="20" t="s">
        <v>624</v>
      </c>
      <c r="E274" s="73">
        <v>0</v>
      </c>
      <c r="F274" s="73">
        <v>1</v>
      </c>
      <c r="G274" s="73">
        <v>13</v>
      </c>
      <c r="H274" s="73">
        <v>16</v>
      </c>
      <c r="I274" s="73">
        <v>0</v>
      </c>
      <c r="K274" s="73">
        <v>0</v>
      </c>
      <c r="L274" s="73">
        <v>0</v>
      </c>
      <c r="M274" s="73">
        <v>0</v>
      </c>
      <c r="N274" s="73">
        <v>30</v>
      </c>
    </row>
    <row r="275" spans="3:14" ht="12">
      <c r="C275" s="20" t="s">
        <v>432</v>
      </c>
      <c r="D275" s="20" t="s">
        <v>625</v>
      </c>
      <c r="E275" s="73">
        <v>36</v>
      </c>
      <c r="F275" s="73">
        <v>70</v>
      </c>
      <c r="G275" s="73">
        <v>23</v>
      </c>
      <c r="H275" s="73">
        <v>4</v>
      </c>
      <c r="I275" s="73">
        <v>0</v>
      </c>
      <c r="K275" s="73">
        <v>0</v>
      </c>
      <c r="L275" s="73">
        <v>0</v>
      </c>
      <c r="M275" s="73">
        <v>0</v>
      </c>
      <c r="N275" s="73">
        <v>133</v>
      </c>
    </row>
    <row r="276" spans="3:14" ht="12">
      <c r="C276" s="20" t="s">
        <v>433</v>
      </c>
      <c r="D276" s="20" t="s">
        <v>648</v>
      </c>
      <c r="E276" s="73">
        <v>0</v>
      </c>
      <c r="F276" s="73">
        <v>0</v>
      </c>
      <c r="G276" s="73">
        <v>0</v>
      </c>
      <c r="H276" s="73">
        <v>0</v>
      </c>
      <c r="I276" s="73">
        <v>0</v>
      </c>
      <c r="K276" s="73">
        <v>28</v>
      </c>
      <c r="L276" s="73">
        <v>0</v>
      </c>
      <c r="M276" s="73">
        <v>0</v>
      </c>
      <c r="N276" s="73">
        <v>28</v>
      </c>
    </row>
    <row r="277" spans="3:14" ht="12">
      <c r="C277" s="20" t="s">
        <v>435</v>
      </c>
      <c r="D277" s="20" t="s">
        <v>626</v>
      </c>
      <c r="E277" s="73">
        <v>0</v>
      </c>
      <c r="F277" s="73">
        <v>0</v>
      </c>
      <c r="G277" s="73">
        <v>0</v>
      </c>
      <c r="H277" s="73">
        <v>0</v>
      </c>
      <c r="I277" s="73">
        <v>0</v>
      </c>
      <c r="K277" s="73">
        <v>11</v>
      </c>
      <c r="L277" s="73">
        <v>0</v>
      </c>
      <c r="M277" s="73">
        <v>0</v>
      </c>
      <c r="N277" s="73">
        <v>11</v>
      </c>
    </row>
    <row r="278" spans="3:14" ht="12">
      <c r="C278" s="20" t="s">
        <v>627</v>
      </c>
      <c r="D278" s="20" t="s">
        <v>666</v>
      </c>
      <c r="E278" s="73">
        <v>0</v>
      </c>
      <c r="F278" s="73">
        <v>0</v>
      </c>
      <c r="G278" s="73">
        <v>0</v>
      </c>
      <c r="H278" s="73">
        <v>0</v>
      </c>
      <c r="I278" s="73">
        <v>0</v>
      </c>
      <c r="K278" s="73">
        <v>0</v>
      </c>
      <c r="L278" s="73">
        <v>1</v>
      </c>
      <c r="M278" s="73">
        <v>0</v>
      </c>
      <c r="N278" s="73">
        <v>1</v>
      </c>
    </row>
    <row r="279" spans="1:15" ht="12">
      <c r="A279" s="141" t="s">
        <v>93</v>
      </c>
      <c r="B279" s="141"/>
      <c r="C279" s="141"/>
      <c r="D279" s="141"/>
      <c r="E279" s="142">
        <f aca="true" t="shared" si="44" ref="E279:N279">E280</f>
        <v>0</v>
      </c>
      <c r="F279" s="142">
        <f t="shared" si="44"/>
        <v>0</v>
      </c>
      <c r="G279" s="142">
        <f t="shared" si="44"/>
        <v>1</v>
      </c>
      <c r="H279" s="142">
        <f t="shared" si="44"/>
        <v>9</v>
      </c>
      <c r="I279" s="142">
        <f t="shared" si="44"/>
        <v>0</v>
      </c>
      <c r="J279" s="142"/>
      <c r="K279" s="142">
        <f t="shared" si="44"/>
        <v>0</v>
      </c>
      <c r="L279" s="142">
        <f t="shared" si="44"/>
        <v>0</v>
      </c>
      <c r="M279" s="142">
        <f t="shared" si="44"/>
        <v>0</v>
      </c>
      <c r="N279" s="142">
        <f t="shared" si="44"/>
        <v>10</v>
      </c>
      <c r="O279" s="73"/>
    </row>
    <row r="280" spans="2:14" ht="12">
      <c r="B280" s="77" t="s">
        <v>94</v>
      </c>
      <c r="C280" s="77"/>
      <c r="D280" s="77"/>
      <c r="E280" s="78">
        <f aca="true" t="shared" si="45" ref="E280:N280">SUM(E281:E283)</f>
        <v>0</v>
      </c>
      <c r="F280" s="78">
        <f t="shared" si="45"/>
        <v>0</v>
      </c>
      <c r="G280" s="78">
        <f t="shared" si="45"/>
        <v>1</v>
      </c>
      <c r="H280" s="78">
        <f t="shared" si="45"/>
        <v>9</v>
      </c>
      <c r="I280" s="78">
        <f t="shared" si="45"/>
        <v>0</v>
      </c>
      <c r="J280" s="78"/>
      <c r="K280" s="78">
        <f t="shared" si="45"/>
        <v>0</v>
      </c>
      <c r="L280" s="78">
        <f t="shared" si="45"/>
        <v>0</v>
      </c>
      <c r="M280" s="78">
        <f t="shared" si="45"/>
        <v>0</v>
      </c>
      <c r="N280" s="78">
        <f t="shared" si="45"/>
        <v>10</v>
      </c>
    </row>
    <row r="281" spans="3:14" ht="12">
      <c r="C281" s="20" t="s">
        <v>436</v>
      </c>
      <c r="D281" s="20" t="s">
        <v>437</v>
      </c>
      <c r="E281" s="73">
        <v>0</v>
      </c>
      <c r="F281" s="73">
        <v>0</v>
      </c>
      <c r="G281" s="73">
        <v>0</v>
      </c>
      <c r="H281" s="73">
        <v>2</v>
      </c>
      <c r="I281" s="73">
        <v>0</v>
      </c>
      <c r="K281" s="73">
        <v>0</v>
      </c>
      <c r="L281" s="73">
        <v>0</v>
      </c>
      <c r="M281" s="73">
        <v>0</v>
      </c>
      <c r="N281" s="73">
        <v>2</v>
      </c>
    </row>
    <row r="282" spans="3:14" ht="12">
      <c r="C282" s="20" t="s">
        <v>438</v>
      </c>
      <c r="D282" s="20" t="s">
        <v>628</v>
      </c>
      <c r="E282" s="73">
        <v>0</v>
      </c>
      <c r="F282" s="73">
        <v>0</v>
      </c>
      <c r="G282" s="73">
        <v>0</v>
      </c>
      <c r="H282" s="73">
        <v>4</v>
      </c>
      <c r="I282" s="73">
        <v>0</v>
      </c>
      <c r="K282" s="73">
        <v>0</v>
      </c>
      <c r="L282" s="73">
        <v>0</v>
      </c>
      <c r="M282" s="73">
        <v>0</v>
      </c>
      <c r="N282" s="73">
        <v>4</v>
      </c>
    </row>
    <row r="283" spans="3:14" ht="12">
      <c r="C283" s="20" t="s">
        <v>439</v>
      </c>
      <c r="D283" s="20" t="s">
        <v>629</v>
      </c>
      <c r="E283" s="73">
        <v>0</v>
      </c>
      <c r="F283" s="73">
        <v>0</v>
      </c>
      <c r="G283" s="73">
        <v>1</v>
      </c>
      <c r="H283" s="73">
        <v>3</v>
      </c>
      <c r="I283" s="73">
        <v>0</v>
      </c>
      <c r="K283" s="73">
        <v>0</v>
      </c>
      <c r="L283" s="73">
        <v>0</v>
      </c>
      <c r="M283" s="73">
        <v>0</v>
      </c>
      <c r="N283" s="73">
        <v>4</v>
      </c>
    </row>
    <row r="285" spans="1:15" ht="12">
      <c r="A285" s="141" t="s">
        <v>95</v>
      </c>
      <c r="B285" s="141"/>
      <c r="C285" s="141"/>
      <c r="D285" s="141"/>
      <c r="E285" s="142">
        <f aca="true" t="shared" si="46" ref="E285:N285">SUM(E286:E291)</f>
        <v>720</v>
      </c>
      <c r="F285" s="142">
        <f t="shared" si="46"/>
        <v>558</v>
      </c>
      <c r="G285" s="142">
        <f t="shared" si="46"/>
        <v>556</v>
      </c>
      <c r="H285" s="142">
        <f t="shared" si="46"/>
        <v>190</v>
      </c>
      <c r="I285" s="142">
        <f t="shared" si="46"/>
        <v>73</v>
      </c>
      <c r="J285" s="142"/>
      <c r="K285" s="142">
        <f t="shared" si="46"/>
        <v>294</v>
      </c>
      <c r="L285" s="142">
        <f t="shared" si="46"/>
        <v>0</v>
      </c>
      <c r="M285" s="142">
        <f t="shared" si="46"/>
        <v>0</v>
      </c>
      <c r="N285" s="142">
        <f t="shared" si="46"/>
        <v>2391</v>
      </c>
      <c r="O285" s="73"/>
    </row>
    <row r="286" spans="3:14" ht="12">
      <c r="C286" s="20" t="s">
        <v>442</v>
      </c>
      <c r="D286" s="20" t="s">
        <v>96</v>
      </c>
      <c r="E286" s="73">
        <v>0</v>
      </c>
      <c r="F286" s="73">
        <v>0</v>
      </c>
      <c r="G286" s="73">
        <v>0</v>
      </c>
      <c r="H286" s="73">
        <v>0</v>
      </c>
      <c r="I286" s="73">
        <v>73</v>
      </c>
      <c r="K286" s="73">
        <v>0</v>
      </c>
      <c r="L286" s="73">
        <v>0</v>
      </c>
      <c r="M286" s="73">
        <v>0</v>
      </c>
      <c r="N286" s="73">
        <v>73</v>
      </c>
    </row>
    <row r="287" spans="3:14" ht="12">
      <c r="C287" s="20" t="s">
        <v>443</v>
      </c>
      <c r="D287" s="20" t="s">
        <v>444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K287" s="73">
        <v>287</v>
      </c>
      <c r="L287" s="73">
        <v>0</v>
      </c>
      <c r="M287" s="73">
        <v>0</v>
      </c>
      <c r="N287" s="73">
        <v>287</v>
      </c>
    </row>
    <row r="288" spans="3:14" ht="12">
      <c r="C288" s="20" t="s">
        <v>445</v>
      </c>
      <c r="D288" s="20" t="s">
        <v>97</v>
      </c>
      <c r="E288" s="73">
        <v>709</v>
      </c>
      <c r="F288" s="73">
        <v>454</v>
      </c>
      <c r="G288" s="73">
        <v>377</v>
      </c>
      <c r="H288" s="73">
        <v>67</v>
      </c>
      <c r="I288" s="73">
        <v>0</v>
      </c>
      <c r="K288" s="73">
        <v>0</v>
      </c>
      <c r="L288" s="73">
        <v>0</v>
      </c>
      <c r="M288" s="73">
        <v>0</v>
      </c>
      <c r="N288" s="73">
        <v>1607</v>
      </c>
    </row>
    <row r="289" spans="3:14" ht="12">
      <c r="C289" s="20" t="s">
        <v>446</v>
      </c>
      <c r="D289" s="20" t="s">
        <v>487</v>
      </c>
      <c r="E289" s="73">
        <v>11</v>
      </c>
      <c r="F289" s="73">
        <v>104</v>
      </c>
      <c r="G289" s="73">
        <v>179</v>
      </c>
      <c r="H289" s="73">
        <v>123</v>
      </c>
      <c r="I289" s="73">
        <v>0</v>
      </c>
      <c r="K289" s="73">
        <v>0</v>
      </c>
      <c r="L289" s="73">
        <v>0</v>
      </c>
      <c r="M289" s="73">
        <v>0</v>
      </c>
      <c r="N289" s="73">
        <v>417</v>
      </c>
    </row>
    <row r="290" spans="3:14" ht="12">
      <c r="C290" s="20" t="s">
        <v>440</v>
      </c>
      <c r="D290" s="20" t="s">
        <v>667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K290" s="73">
        <v>6</v>
      </c>
      <c r="L290" s="73">
        <v>0</v>
      </c>
      <c r="M290" s="73">
        <v>0</v>
      </c>
      <c r="N290" s="73">
        <v>6</v>
      </c>
    </row>
    <row r="291" spans="3:14" ht="12">
      <c r="C291" s="20" t="s">
        <v>441</v>
      </c>
      <c r="D291" s="20" t="s">
        <v>668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K291" s="73">
        <v>1</v>
      </c>
      <c r="L291" s="73">
        <v>0</v>
      </c>
      <c r="M291" s="73">
        <v>0</v>
      </c>
      <c r="N291" s="73">
        <v>1</v>
      </c>
    </row>
  </sheetData>
  <printOptions/>
  <pageMargins left="0.5" right="0.5" top="0.5" bottom="0.7" header="0.5" footer="0.4"/>
  <pageSetup horizontalDpi="600" verticalDpi="600" orientation="portrait" scale="89" r:id="rId1"/>
  <headerFooter alignWithMargins="0">
    <oddFooter xml:space="preserve">&amp;L&amp;"Times New Roman,Regular"&amp;9*P-M GC is the Post Masters Graduate Certificate; GC is the Graduate Certificate&amp;C&amp;9 &amp;R&amp;"Times New Roman,Regular"&amp;9Page &amp;P+3   </oddFooter>
  </headerFooter>
  <rowBreaks count="2" manualBreakCount="2">
    <brk id="66" max="255" man="1"/>
    <brk id="1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9" customWidth="1"/>
    <col min="2" max="2" width="6.28125" style="9" customWidth="1"/>
    <col min="3" max="3" width="6.8515625" style="9" customWidth="1"/>
    <col min="4" max="4" width="8.57421875" style="18" customWidth="1"/>
    <col min="5" max="6" width="6.8515625" style="18" customWidth="1"/>
    <col min="7" max="7" width="6.140625" style="18" customWidth="1"/>
    <col min="8" max="8" width="7.28125" style="18" customWidth="1"/>
    <col min="9" max="9" width="2.00390625" style="18" customWidth="1"/>
    <col min="10" max="10" width="7.28125" style="18" customWidth="1"/>
    <col min="11" max="11" width="8.00390625" style="18" customWidth="1"/>
    <col min="12" max="14" width="7.28125" style="18" customWidth="1"/>
    <col min="15" max="15" width="6.421875" style="9" customWidth="1"/>
    <col min="16" max="16" width="3.421875" style="9" customWidth="1"/>
    <col min="17" max="17" width="8.7109375" style="9" customWidth="1"/>
    <col min="18" max="142" width="3.421875" style="9" customWidth="1"/>
    <col min="143" max="16384" width="3.421875" style="9" customWidth="1"/>
  </cols>
  <sheetData>
    <row r="1" spans="1:14" ht="18" customHeight="1">
      <c r="A1" s="7" t="s">
        <v>29</v>
      </c>
      <c r="B1" s="7"/>
      <c r="C1" s="16"/>
      <c r="D1" s="17"/>
      <c r="E1" s="8"/>
      <c r="F1" s="17"/>
      <c r="G1" s="8"/>
      <c r="H1" s="8"/>
      <c r="I1" s="8"/>
      <c r="J1" s="17"/>
      <c r="K1" s="8"/>
      <c r="L1" s="17"/>
      <c r="M1" s="8"/>
      <c r="N1" s="17"/>
    </row>
    <row r="2" spans="1:14" ht="12.75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>
      <c r="A3" s="155" t="s">
        <v>654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2.75">
      <c r="A4" s="155" t="s">
        <v>649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2.75">
      <c r="A7" s="10"/>
      <c r="B7" s="10"/>
      <c r="C7" s="84" t="s">
        <v>54</v>
      </c>
      <c r="D7" s="85"/>
      <c r="E7" s="85"/>
      <c r="F7" s="85"/>
      <c r="G7" s="85"/>
      <c r="H7" s="85"/>
      <c r="I7" s="10"/>
      <c r="J7" s="84" t="s">
        <v>40</v>
      </c>
      <c r="K7" s="85"/>
      <c r="L7" s="85"/>
      <c r="M7" s="85"/>
      <c r="N7" s="86" t="s">
        <v>638</v>
      </c>
    </row>
    <row r="8" spans="1:14" ht="12.75">
      <c r="A8" s="10"/>
      <c r="B8" s="10"/>
      <c r="C8" s="59" t="s">
        <v>13</v>
      </c>
      <c r="D8" s="59" t="s">
        <v>11</v>
      </c>
      <c r="E8" s="59" t="s">
        <v>10</v>
      </c>
      <c r="F8" s="59" t="s">
        <v>9</v>
      </c>
      <c r="G8" s="59" t="s">
        <v>39</v>
      </c>
      <c r="H8" s="59" t="s">
        <v>5</v>
      </c>
      <c r="I8" s="59"/>
      <c r="J8" s="59" t="s">
        <v>7</v>
      </c>
      <c r="K8" s="59" t="s">
        <v>12</v>
      </c>
      <c r="L8" s="59" t="s">
        <v>8</v>
      </c>
      <c r="M8" s="59" t="s">
        <v>5</v>
      </c>
      <c r="N8" s="59" t="s">
        <v>5</v>
      </c>
    </row>
    <row r="9" ht="12">
      <c r="A9" s="9" t="s">
        <v>38</v>
      </c>
    </row>
    <row r="10" spans="2:14" ht="12">
      <c r="B10" s="11" t="s">
        <v>5</v>
      </c>
      <c r="C10" s="60">
        <f aca="true" t="shared" si="0" ref="C10:N10">C12+C13</f>
        <v>38</v>
      </c>
      <c r="D10" s="60">
        <f t="shared" si="0"/>
        <v>193</v>
      </c>
      <c r="E10" s="60">
        <f t="shared" si="0"/>
        <v>280</v>
      </c>
      <c r="F10" s="60">
        <f t="shared" si="0"/>
        <v>55</v>
      </c>
      <c r="G10" s="60">
        <f t="shared" si="0"/>
        <v>34</v>
      </c>
      <c r="H10" s="60">
        <f t="shared" si="0"/>
        <v>600</v>
      </c>
      <c r="I10" s="60"/>
      <c r="J10" s="60">
        <f t="shared" si="0"/>
        <v>251</v>
      </c>
      <c r="K10" s="60">
        <f t="shared" si="0"/>
        <v>1</v>
      </c>
      <c r="L10" s="60">
        <f t="shared" si="0"/>
        <v>10</v>
      </c>
      <c r="M10" s="60">
        <f t="shared" si="0"/>
        <v>262</v>
      </c>
      <c r="N10" s="60">
        <f t="shared" si="0"/>
        <v>862</v>
      </c>
    </row>
    <row r="11" spans="2:14" ht="6.75" customHeight="1">
      <c r="B11" s="11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2:14" ht="12">
      <c r="B12" s="11" t="s">
        <v>3</v>
      </c>
      <c r="C12" s="60">
        <f aca="true" t="shared" si="1" ref="C12:N12">C17+C22+C27+C31+C36+C41+C45</f>
        <v>17</v>
      </c>
      <c r="D12" s="60">
        <f t="shared" si="1"/>
        <v>97</v>
      </c>
      <c r="E12" s="60">
        <f t="shared" si="1"/>
        <v>149</v>
      </c>
      <c r="F12" s="60">
        <f t="shared" si="1"/>
        <v>28</v>
      </c>
      <c r="G12" s="60">
        <f t="shared" si="1"/>
        <v>16</v>
      </c>
      <c r="H12" s="60">
        <f t="shared" si="1"/>
        <v>307</v>
      </c>
      <c r="I12" s="60"/>
      <c r="J12" s="60">
        <f t="shared" si="1"/>
        <v>100</v>
      </c>
      <c r="K12" s="60">
        <f t="shared" si="1"/>
        <v>0</v>
      </c>
      <c r="L12" s="60">
        <f t="shared" si="1"/>
        <v>5</v>
      </c>
      <c r="M12" s="60">
        <f t="shared" si="1"/>
        <v>105</v>
      </c>
      <c r="N12" s="60">
        <f t="shared" si="1"/>
        <v>412</v>
      </c>
    </row>
    <row r="13" spans="2:14" ht="12">
      <c r="B13" s="11" t="s">
        <v>4</v>
      </c>
      <c r="C13" s="60">
        <f aca="true" t="shared" si="2" ref="C13:N13">C18+C23+C28+C32+C37+C42+C46</f>
        <v>21</v>
      </c>
      <c r="D13" s="60">
        <f t="shared" si="2"/>
        <v>96</v>
      </c>
      <c r="E13" s="60">
        <f t="shared" si="2"/>
        <v>131</v>
      </c>
      <c r="F13" s="60">
        <f t="shared" si="2"/>
        <v>27</v>
      </c>
      <c r="G13" s="60">
        <f t="shared" si="2"/>
        <v>18</v>
      </c>
      <c r="H13" s="60">
        <f t="shared" si="2"/>
        <v>293</v>
      </c>
      <c r="I13" s="60"/>
      <c r="J13" s="60">
        <f t="shared" si="2"/>
        <v>151</v>
      </c>
      <c r="K13" s="60">
        <f t="shared" si="2"/>
        <v>1</v>
      </c>
      <c r="L13" s="60">
        <f t="shared" si="2"/>
        <v>5</v>
      </c>
      <c r="M13" s="60">
        <f t="shared" si="2"/>
        <v>157</v>
      </c>
      <c r="N13" s="60">
        <f t="shared" si="2"/>
        <v>450</v>
      </c>
    </row>
    <row r="14" spans="2:14" ht="12">
      <c r="B14" s="1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14" ht="12">
      <c r="A15" s="13" t="s">
        <v>41</v>
      </c>
      <c r="B15" s="12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2">
      <c r="A16" s="13" t="s">
        <v>42</v>
      </c>
      <c r="B16" s="11"/>
      <c r="C16" s="63">
        <f aca="true" t="shared" si="3" ref="C16:N16">SUM(C17:C18)</f>
        <v>0</v>
      </c>
      <c r="D16" s="63">
        <f t="shared" si="3"/>
        <v>0</v>
      </c>
      <c r="E16" s="63">
        <f t="shared" si="3"/>
        <v>0</v>
      </c>
      <c r="F16" s="63">
        <f t="shared" si="3"/>
        <v>0</v>
      </c>
      <c r="G16" s="63">
        <f t="shared" si="3"/>
        <v>0</v>
      </c>
      <c r="H16" s="63">
        <f t="shared" si="3"/>
        <v>0</v>
      </c>
      <c r="I16" s="63"/>
      <c r="J16" s="63">
        <f t="shared" si="3"/>
        <v>0</v>
      </c>
      <c r="K16" s="63">
        <f t="shared" si="3"/>
        <v>0</v>
      </c>
      <c r="L16" s="63">
        <f t="shared" si="3"/>
        <v>1</v>
      </c>
      <c r="M16" s="63">
        <f t="shared" si="3"/>
        <v>1</v>
      </c>
      <c r="N16" s="63">
        <f t="shared" si="3"/>
        <v>1</v>
      </c>
    </row>
    <row r="17" spans="1:14" ht="12">
      <c r="A17" s="13"/>
      <c r="B17" s="11" t="s">
        <v>3</v>
      </c>
      <c r="C17" s="63">
        <v>0</v>
      </c>
      <c r="D17" s="64">
        <v>0</v>
      </c>
      <c r="E17" s="63">
        <v>0</v>
      </c>
      <c r="F17" s="64"/>
      <c r="G17" s="63">
        <v>0</v>
      </c>
      <c r="H17" s="63">
        <f>SUM(C17:G17)</f>
        <v>0</v>
      </c>
      <c r="I17" s="63"/>
      <c r="J17" s="64">
        <v>0</v>
      </c>
      <c r="K17" s="63">
        <v>0</v>
      </c>
      <c r="L17" s="64">
        <v>1</v>
      </c>
      <c r="M17" s="63">
        <f>SUM(J17:L17)</f>
        <v>1</v>
      </c>
      <c r="N17" s="64">
        <f>M17+H17</f>
        <v>1</v>
      </c>
    </row>
    <row r="18" spans="1:14" ht="12">
      <c r="A18" s="13"/>
      <c r="B18" s="11" t="s">
        <v>4</v>
      </c>
      <c r="C18" s="63">
        <v>0</v>
      </c>
      <c r="D18" s="64">
        <v>0</v>
      </c>
      <c r="E18" s="63">
        <v>0</v>
      </c>
      <c r="F18" s="64">
        <v>0</v>
      </c>
      <c r="G18" s="63">
        <v>0</v>
      </c>
      <c r="H18" s="63">
        <f>SUM(C18:G18)</f>
        <v>0</v>
      </c>
      <c r="I18" s="63"/>
      <c r="J18" s="64">
        <v>0</v>
      </c>
      <c r="K18" s="63">
        <v>0</v>
      </c>
      <c r="L18" s="64">
        <v>0</v>
      </c>
      <c r="M18" s="63">
        <f>SUM(J18:L18)</f>
        <v>0</v>
      </c>
      <c r="N18" s="64">
        <f>M18+H18</f>
        <v>0</v>
      </c>
    </row>
    <row r="19" spans="1:14" ht="12">
      <c r="A19" s="13"/>
      <c r="B19" s="11"/>
      <c r="C19" s="63"/>
      <c r="D19" s="64"/>
      <c r="E19" s="63"/>
      <c r="F19" s="64"/>
      <c r="G19" s="63"/>
      <c r="H19" s="63"/>
      <c r="I19" s="63"/>
      <c r="J19" s="64"/>
      <c r="K19" s="63"/>
      <c r="L19" s="64"/>
      <c r="M19" s="63"/>
      <c r="N19" s="64"/>
    </row>
    <row r="20" spans="1:14" ht="12">
      <c r="A20" s="13" t="s">
        <v>43</v>
      </c>
      <c r="B20" s="11"/>
      <c r="C20" s="63"/>
      <c r="D20" s="64"/>
      <c r="E20" s="63"/>
      <c r="F20" s="64"/>
      <c r="G20" s="63"/>
      <c r="H20" s="63"/>
      <c r="I20" s="63"/>
      <c r="J20" s="64"/>
      <c r="K20" s="63"/>
      <c r="L20" s="64"/>
      <c r="M20" s="63"/>
      <c r="N20" s="64"/>
    </row>
    <row r="21" spans="1:14" ht="12">
      <c r="A21" s="13" t="s">
        <v>44</v>
      </c>
      <c r="B21" s="11"/>
      <c r="C21" s="63">
        <f aca="true" t="shared" si="4" ref="C21:N21">C22+C23</f>
        <v>7</v>
      </c>
      <c r="D21" s="63">
        <f t="shared" si="4"/>
        <v>9</v>
      </c>
      <c r="E21" s="63">
        <f t="shared" si="4"/>
        <v>11</v>
      </c>
      <c r="F21" s="63">
        <f t="shared" si="4"/>
        <v>2</v>
      </c>
      <c r="G21" s="63">
        <f t="shared" si="4"/>
        <v>1</v>
      </c>
      <c r="H21" s="63">
        <f t="shared" si="4"/>
        <v>30</v>
      </c>
      <c r="I21" s="63"/>
      <c r="J21" s="63">
        <f t="shared" si="4"/>
        <v>12</v>
      </c>
      <c r="K21" s="63">
        <f t="shared" si="4"/>
        <v>0</v>
      </c>
      <c r="L21" s="63">
        <f t="shared" si="4"/>
        <v>0</v>
      </c>
      <c r="M21" s="63">
        <f t="shared" si="4"/>
        <v>12</v>
      </c>
      <c r="N21" s="63">
        <f t="shared" si="4"/>
        <v>42</v>
      </c>
    </row>
    <row r="22" spans="1:14" ht="12">
      <c r="A22" s="13"/>
      <c r="B22" s="11" t="s">
        <v>3</v>
      </c>
      <c r="C22" s="63">
        <v>1</v>
      </c>
      <c r="D22" s="64">
        <v>6</v>
      </c>
      <c r="E22" s="63">
        <v>6</v>
      </c>
      <c r="F22" s="64">
        <v>2</v>
      </c>
      <c r="G22" s="63">
        <v>0</v>
      </c>
      <c r="H22" s="63">
        <f>SUM(C22:G22)</f>
        <v>15</v>
      </c>
      <c r="I22" s="63"/>
      <c r="J22" s="64">
        <v>4</v>
      </c>
      <c r="K22" s="63">
        <v>0</v>
      </c>
      <c r="L22" s="64">
        <v>0</v>
      </c>
      <c r="M22" s="63">
        <f>SUM(J22:L22)</f>
        <v>4</v>
      </c>
      <c r="N22" s="64">
        <f>M22+H22</f>
        <v>19</v>
      </c>
    </row>
    <row r="23" spans="1:14" ht="12">
      <c r="A23" s="13"/>
      <c r="B23" s="11" t="s">
        <v>4</v>
      </c>
      <c r="C23" s="63">
        <v>6</v>
      </c>
      <c r="D23" s="64">
        <v>3</v>
      </c>
      <c r="E23" s="63">
        <v>5</v>
      </c>
      <c r="F23" s="64">
        <v>0</v>
      </c>
      <c r="G23" s="63">
        <v>1</v>
      </c>
      <c r="H23" s="63">
        <f>SUM(C23:G23)</f>
        <v>15</v>
      </c>
      <c r="I23" s="63"/>
      <c r="J23" s="64">
        <v>8</v>
      </c>
      <c r="K23" s="63">
        <v>0</v>
      </c>
      <c r="L23" s="64">
        <v>0</v>
      </c>
      <c r="M23" s="63">
        <f>SUM(J23:L23)</f>
        <v>8</v>
      </c>
      <c r="N23" s="64">
        <f>M23+H23</f>
        <v>23</v>
      </c>
    </row>
    <row r="24" spans="1:14" ht="12">
      <c r="A24" s="13"/>
      <c r="B24" s="11"/>
      <c r="C24" s="63"/>
      <c r="D24" s="64"/>
      <c r="E24" s="63"/>
      <c r="F24" s="64"/>
      <c r="G24" s="63"/>
      <c r="H24" s="63"/>
      <c r="I24" s="63"/>
      <c r="J24" s="64"/>
      <c r="K24" s="63"/>
      <c r="L24" s="64"/>
      <c r="M24" s="63"/>
      <c r="N24" s="64"/>
    </row>
    <row r="25" spans="1:14" ht="12">
      <c r="A25" s="13" t="s">
        <v>45</v>
      </c>
      <c r="B25" s="11"/>
      <c r="C25" s="63"/>
      <c r="D25" s="64"/>
      <c r="E25" s="63"/>
      <c r="F25" s="64"/>
      <c r="G25" s="63"/>
      <c r="H25" s="63"/>
      <c r="I25" s="63"/>
      <c r="J25" s="64"/>
      <c r="K25" s="63"/>
      <c r="L25" s="64"/>
      <c r="M25" s="63"/>
      <c r="N25" s="64"/>
    </row>
    <row r="26" spans="1:14" ht="12">
      <c r="A26" s="13" t="s">
        <v>46</v>
      </c>
      <c r="B26" s="11"/>
      <c r="C26" s="63">
        <f aca="true" t="shared" si="5" ref="C26:N26">C27+C28</f>
        <v>1</v>
      </c>
      <c r="D26" s="63">
        <f t="shared" si="5"/>
        <v>3</v>
      </c>
      <c r="E26" s="63">
        <f t="shared" si="5"/>
        <v>5</v>
      </c>
      <c r="F26" s="63">
        <f t="shared" si="5"/>
        <v>2</v>
      </c>
      <c r="G26" s="63">
        <f t="shared" si="5"/>
        <v>1</v>
      </c>
      <c r="H26" s="63">
        <f t="shared" si="5"/>
        <v>12</v>
      </c>
      <c r="I26" s="63"/>
      <c r="J26" s="63">
        <f t="shared" si="5"/>
        <v>10</v>
      </c>
      <c r="K26" s="63">
        <f t="shared" si="5"/>
        <v>0</v>
      </c>
      <c r="L26" s="63">
        <f t="shared" si="5"/>
        <v>0</v>
      </c>
      <c r="M26" s="63">
        <f t="shared" si="5"/>
        <v>10</v>
      </c>
      <c r="N26" s="63">
        <f t="shared" si="5"/>
        <v>22</v>
      </c>
    </row>
    <row r="27" spans="1:14" ht="12">
      <c r="A27" s="13"/>
      <c r="B27" s="11" t="s">
        <v>3</v>
      </c>
      <c r="C27" s="63">
        <v>1</v>
      </c>
      <c r="D27" s="64">
        <v>0</v>
      </c>
      <c r="E27" s="63">
        <v>3</v>
      </c>
      <c r="F27" s="64">
        <v>1</v>
      </c>
      <c r="G27" s="63">
        <v>0</v>
      </c>
      <c r="H27" s="63">
        <f>SUM(C27:G27)</f>
        <v>5</v>
      </c>
      <c r="I27" s="63"/>
      <c r="J27" s="64">
        <v>4</v>
      </c>
      <c r="K27" s="63">
        <v>0</v>
      </c>
      <c r="L27" s="64">
        <v>0</v>
      </c>
      <c r="M27" s="63">
        <f>SUM(J27:L27)</f>
        <v>4</v>
      </c>
      <c r="N27" s="64">
        <f>M27+H27</f>
        <v>9</v>
      </c>
    </row>
    <row r="28" spans="1:14" ht="12">
      <c r="A28" s="13"/>
      <c r="B28" s="11" t="s">
        <v>4</v>
      </c>
      <c r="C28" s="63">
        <v>0</v>
      </c>
      <c r="D28" s="64">
        <v>3</v>
      </c>
      <c r="E28" s="63">
        <v>2</v>
      </c>
      <c r="F28" s="64">
        <v>1</v>
      </c>
      <c r="G28" s="63">
        <v>1</v>
      </c>
      <c r="H28" s="63">
        <f>SUM(C28:G28)</f>
        <v>7</v>
      </c>
      <c r="I28" s="63"/>
      <c r="J28" s="64">
        <v>6</v>
      </c>
      <c r="K28" s="63">
        <v>0</v>
      </c>
      <c r="L28" s="64">
        <v>0</v>
      </c>
      <c r="M28" s="63">
        <f>SUM(J28:L28)</f>
        <v>6</v>
      </c>
      <c r="N28" s="64">
        <f>M28+H28</f>
        <v>13</v>
      </c>
    </row>
    <row r="29" spans="1:14" ht="12">
      <c r="A29" s="13"/>
      <c r="B29" s="11"/>
      <c r="C29" s="63"/>
      <c r="D29" s="64"/>
      <c r="E29" s="63"/>
      <c r="F29" s="64"/>
      <c r="G29" s="63"/>
      <c r="H29" s="63"/>
      <c r="I29" s="63"/>
      <c r="J29" s="64"/>
      <c r="K29" s="63"/>
      <c r="L29" s="64"/>
      <c r="M29" s="63"/>
      <c r="N29" s="64"/>
    </row>
    <row r="30" spans="1:14" ht="12">
      <c r="A30" s="13" t="s">
        <v>47</v>
      </c>
      <c r="B30" s="11"/>
      <c r="C30" s="63">
        <f aca="true" t="shared" si="6" ref="C30:N30">C31+C32</f>
        <v>1</v>
      </c>
      <c r="D30" s="63">
        <f t="shared" si="6"/>
        <v>10</v>
      </c>
      <c r="E30" s="63">
        <f t="shared" si="6"/>
        <v>6</v>
      </c>
      <c r="F30" s="63">
        <f t="shared" si="6"/>
        <v>0</v>
      </c>
      <c r="G30" s="63">
        <f t="shared" si="6"/>
        <v>0</v>
      </c>
      <c r="H30" s="63">
        <f t="shared" si="6"/>
        <v>17</v>
      </c>
      <c r="I30" s="63"/>
      <c r="J30" s="63">
        <f t="shared" si="6"/>
        <v>3</v>
      </c>
      <c r="K30" s="63">
        <f t="shared" si="6"/>
        <v>0</v>
      </c>
      <c r="L30" s="63">
        <f t="shared" si="6"/>
        <v>0</v>
      </c>
      <c r="M30" s="63">
        <f t="shared" si="6"/>
        <v>3</v>
      </c>
      <c r="N30" s="63">
        <f t="shared" si="6"/>
        <v>20</v>
      </c>
    </row>
    <row r="31" spans="1:14" ht="12">
      <c r="A31" s="13"/>
      <c r="B31" s="11" t="s">
        <v>3</v>
      </c>
      <c r="C31" s="63">
        <v>0</v>
      </c>
      <c r="D31" s="64">
        <v>3</v>
      </c>
      <c r="E31" s="63">
        <v>5</v>
      </c>
      <c r="F31" s="64">
        <v>0</v>
      </c>
      <c r="G31" s="63">
        <v>0</v>
      </c>
      <c r="H31" s="63">
        <f>SUM(C31:G31)</f>
        <v>8</v>
      </c>
      <c r="I31" s="63"/>
      <c r="J31" s="64">
        <v>0</v>
      </c>
      <c r="K31" s="63">
        <v>0</v>
      </c>
      <c r="L31" s="64">
        <v>0</v>
      </c>
      <c r="M31" s="63">
        <f>SUM(J31:L31)</f>
        <v>0</v>
      </c>
      <c r="N31" s="64">
        <f>M31+H31</f>
        <v>8</v>
      </c>
    </row>
    <row r="32" spans="1:14" ht="12">
      <c r="A32" s="13"/>
      <c r="B32" s="11" t="s">
        <v>4</v>
      </c>
      <c r="C32" s="63">
        <v>1</v>
      </c>
      <c r="D32" s="63">
        <v>7</v>
      </c>
      <c r="E32" s="63">
        <v>1</v>
      </c>
      <c r="F32" s="63">
        <v>0</v>
      </c>
      <c r="G32" s="63">
        <v>0</v>
      </c>
      <c r="H32" s="63">
        <f>SUM(C32:G32)</f>
        <v>9</v>
      </c>
      <c r="I32" s="63"/>
      <c r="J32" s="63">
        <v>3</v>
      </c>
      <c r="K32" s="63">
        <v>0</v>
      </c>
      <c r="L32" s="63">
        <v>0</v>
      </c>
      <c r="M32" s="63">
        <f>SUM(J32:L32)</f>
        <v>3</v>
      </c>
      <c r="N32" s="64">
        <f>M32+H32</f>
        <v>12</v>
      </c>
    </row>
    <row r="33" spans="1:14" ht="12">
      <c r="A33" s="13"/>
      <c r="B33" s="1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2">
      <c r="A34" s="13" t="s">
        <v>48</v>
      </c>
      <c r="B34" s="1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2">
      <c r="A35" s="13" t="s">
        <v>49</v>
      </c>
      <c r="B35" s="11"/>
      <c r="C35" s="63">
        <f aca="true" t="shared" si="7" ref="C35:N35">C36+C37</f>
        <v>25</v>
      </c>
      <c r="D35" s="63">
        <f t="shared" si="7"/>
        <v>149</v>
      </c>
      <c r="E35" s="63">
        <f t="shared" si="7"/>
        <v>234</v>
      </c>
      <c r="F35" s="63">
        <f t="shared" si="7"/>
        <v>45</v>
      </c>
      <c r="G35" s="63">
        <f t="shared" si="7"/>
        <v>14</v>
      </c>
      <c r="H35" s="63">
        <f t="shared" si="7"/>
        <v>467</v>
      </c>
      <c r="I35" s="63"/>
      <c r="J35" s="63">
        <f t="shared" si="7"/>
        <v>180</v>
      </c>
      <c r="K35" s="63">
        <f t="shared" si="7"/>
        <v>1</v>
      </c>
      <c r="L35" s="63">
        <f t="shared" si="7"/>
        <v>8</v>
      </c>
      <c r="M35" s="63">
        <f t="shared" si="7"/>
        <v>189</v>
      </c>
      <c r="N35" s="63">
        <f t="shared" si="7"/>
        <v>656</v>
      </c>
    </row>
    <row r="36" spans="1:14" ht="12">
      <c r="A36" s="13"/>
      <c r="B36" s="11" t="s">
        <v>3</v>
      </c>
      <c r="C36" s="63">
        <v>12</v>
      </c>
      <c r="D36" s="64">
        <v>76</v>
      </c>
      <c r="E36" s="63">
        <v>120</v>
      </c>
      <c r="F36" s="64">
        <v>23</v>
      </c>
      <c r="G36" s="63">
        <v>5</v>
      </c>
      <c r="H36" s="63">
        <f>SUM(C36:G36)</f>
        <v>236</v>
      </c>
      <c r="I36" s="63"/>
      <c r="J36" s="64">
        <v>72</v>
      </c>
      <c r="K36" s="63">
        <v>0</v>
      </c>
      <c r="L36" s="64">
        <v>4</v>
      </c>
      <c r="M36" s="63">
        <f>SUM(J36:L36)</f>
        <v>76</v>
      </c>
      <c r="N36" s="64">
        <f>M36+H36</f>
        <v>312</v>
      </c>
    </row>
    <row r="37" spans="1:14" ht="12">
      <c r="A37" s="13"/>
      <c r="B37" s="11" t="s">
        <v>4</v>
      </c>
      <c r="C37" s="63">
        <v>13</v>
      </c>
      <c r="D37" s="64">
        <v>73</v>
      </c>
      <c r="E37" s="63">
        <v>114</v>
      </c>
      <c r="F37" s="64">
        <v>22</v>
      </c>
      <c r="G37" s="63">
        <v>9</v>
      </c>
      <c r="H37" s="63">
        <f>SUM(C37:G37)</f>
        <v>231</v>
      </c>
      <c r="I37" s="63"/>
      <c r="J37" s="64">
        <v>108</v>
      </c>
      <c r="K37" s="63">
        <v>1</v>
      </c>
      <c r="L37" s="64">
        <v>4</v>
      </c>
      <c r="M37" s="63">
        <f>SUM(J37:L37)</f>
        <v>113</v>
      </c>
      <c r="N37" s="64">
        <f>M37+H37</f>
        <v>344</v>
      </c>
    </row>
    <row r="38" spans="1:14" ht="12">
      <c r="A38" s="13"/>
      <c r="B38" s="11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ht="12">
      <c r="A39" s="13" t="s">
        <v>50</v>
      </c>
      <c r="B39" s="11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2">
      <c r="A40" s="13" t="s">
        <v>51</v>
      </c>
      <c r="B40" s="12"/>
      <c r="C40" s="63">
        <f aca="true" t="shared" si="8" ref="C40:N40">C41+C42</f>
        <v>2</v>
      </c>
      <c r="D40" s="63">
        <f t="shared" si="8"/>
        <v>5</v>
      </c>
      <c r="E40" s="63">
        <f t="shared" si="8"/>
        <v>7</v>
      </c>
      <c r="F40" s="63">
        <f t="shared" si="8"/>
        <v>2</v>
      </c>
      <c r="G40" s="63">
        <f t="shared" si="8"/>
        <v>14</v>
      </c>
      <c r="H40" s="63">
        <f t="shared" si="8"/>
        <v>30</v>
      </c>
      <c r="I40" s="63"/>
      <c r="J40" s="63">
        <f t="shared" si="8"/>
        <v>37</v>
      </c>
      <c r="K40" s="63">
        <f t="shared" si="8"/>
        <v>0</v>
      </c>
      <c r="L40" s="63">
        <f t="shared" si="8"/>
        <v>1</v>
      </c>
      <c r="M40" s="63">
        <f t="shared" si="8"/>
        <v>38</v>
      </c>
      <c r="N40" s="63">
        <f t="shared" si="8"/>
        <v>68</v>
      </c>
    </row>
    <row r="41" spans="1:14" ht="12">
      <c r="A41" s="13"/>
      <c r="B41" s="11" t="s">
        <v>3</v>
      </c>
      <c r="C41" s="63">
        <v>2</v>
      </c>
      <c r="D41" s="64">
        <v>1</v>
      </c>
      <c r="E41" s="63">
        <v>2</v>
      </c>
      <c r="F41" s="64">
        <v>1</v>
      </c>
      <c r="G41" s="63">
        <v>8</v>
      </c>
      <c r="H41" s="63">
        <f>SUM(C41:G41)</f>
        <v>14</v>
      </c>
      <c r="I41" s="63"/>
      <c r="J41" s="64">
        <v>15</v>
      </c>
      <c r="K41" s="63">
        <v>0</v>
      </c>
      <c r="L41" s="64">
        <v>0</v>
      </c>
      <c r="M41" s="63">
        <f>SUM(J41:L41)</f>
        <v>15</v>
      </c>
      <c r="N41" s="64">
        <f>M41+H41</f>
        <v>29</v>
      </c>
    </row>
    <row r="42" spans="1:14" ht="12">
      <c r="A42" s="13"/>
      <c r="B42" s="11" t="s">
        <v>4</v>
      </c>
      <c r="C42" s="63">
        <v>0</v>
      </c>
      <c r="D42" s="64">
        <v>4</v>
      </c>
      <c r="E42" s="63">
        <v>5</v>
      </c>
      <c r="F42" s="64">
        <v>1</v>
      </c>
      <c r="G42" s="63">
        <v>6</v>
      </c>
      <c r="H42" s="63">
        <f>SUM(C42:G42)</f>
        <v>16</v>
      </c>
      <c r="I42" s="63"/>
      <c r="J42" s="64">
        <v>22</v>
      </c>
      <c r="K42" s="63">
        <v>0</v>
      </c>
      <c r="L42" s="64">
        <v>1</v>
      </c>
      <c r="M42" s="63">
        <f>SUM(J42:L42)</f>
        <v>23</v>
      </c>
      <c r="N42" s="64">
        <f>M42+H42</f>
        <v>39</v>
      </c>
    </row>
    <row r="43" spans="1:14" ht="12">
      <c r="A43" s="13"/>
      <c r="B43" s="1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">
      <c r="A44" s="13" t="s">
        <v>52</v>
      </c>
      <c r="B44" s="11"/>
      <c r="C44" s="63">
        <f aca="true" t="shared" si="9" ref="C44:N44">C45+C46</f>
        <v>2</v>
      </c>
      <c r="D44" s="63">
        <f t="shared" si="9"/>
        <v>17</v>
      </c>
      <c r="E44" s="63">
        <f t="shared" si="9"/>
        <v>17</v>
      </c>
      <c r="F44" s="63">
        <f t="shared" si="9"/>
        <v>4</v>
      </c>
      <c r="G44" s="63">
        <f t="shared" si="9"/>
        <v>4</v>
      </c>
      <c r="H44" s="63">
        <f t="shared" si="9"/>
        <v>44</v>
      </c>
      <c r="I44" s="63"/>
      <c r="J44" s="63">
        <f t="shared" si="9"/>
        <v>9</v>
      </c>
      <c r="K44" s="63">
        <f t="shared" si="9"/>
        <v>0</v>
      </c>
      <c r="L44" s="63">
        <f t="shared" si="9"/>
        <v>0</v>
      </c>
      <c r="M44" s="63">
        <f t="shared" si="9"/>
        <v>9</v>
      </c>
      <c r="N44" s="63">
        <f t="shared" si="9"/>
        <v>53</v>
      </c>
    </row>
    <row r="45" spans="1:14" ht="12">
      <c r="A45" s="13"/>
      <c r="B45" s="11" t="s">
        <v>3</v>
      </c>
      <c r="C45" s="63">
        <v>1</v>
      </c>
      <c r="D45" s="64">
        <v>11</v>
      </c>
      <c r="E45" s="63">
        <v>13</v>
      </c>
      <c r="F45" s="64">
        <v>1</v>
      </c>
      <c r="G45" s="63">
        <v>3</v>
      </c>
      <c r="H45" s="63">
        <f>SUM(C45:G45)</f>
        <v>29</v>
      </c>
      <c r="I45" s="63"/>
      <c r="J45" s="64">
        <v>5</v>
      </c>
      <c r="K45" s="63">
        <v>0</v>
      </c>
      <c r="L45" s="64">
        <v>0</v>
      </c>
      <c r="M45" s="63">
        <f>SUM(J45:L45)</f>
        <v>5</v>
      </c>
      <c r="N45" s="64">
        <f>M45+H45</f>
        <v>34</v>
      </c>
    </row>
    <row r="46" spans="1:14" ht="12">
      <c r="A46" s="13"/>
      <c r="B46" s="11" t="s">
        <v>4</v>
      </c>
      <c r="C46" s="63">
        <v>1</v>
      </c>
      <c r="D46" s="64">
        <v>6</v>
      </c>
      <c r="E46" s="63">
        <v>4</v>
      </c>
      <c r="F46" s="64">
        <v>3</v>
      </c>
      <c r="G46" s="63">
        <v>1</v>
      </c>
      <c r="H46" s="63">
        <f>SUM(C46:G46)</f>
        <v>15</v>
      </c>
      <c r="I46" s="63"/>
      <c r="J46" s="64">
        <v>4</v>
      </c>
      <c r="K46" s="63">
        <v>0</v>
      </c>
      <c r="L46" s="64">
        <v>0</v>
      </c>
      <c r="M46" s="63">
        <f>SUM(J46:L46)</f>
        <v>4</v>
      </c>
      <c r="N46" s="64">
        <f>M46+H46</f>
        <v>19</v>
      </c>
    </row>
    <row r="47" spans="1:14" ht="12">
      <c r="A47" s="13"/>
      <c r="B47" s="11"/>
      <c r="C47" s="12"/>
      <c r="D47" s="14"/>
      <c r="E47" s="12"/>
      <c r="F47" s="14"/>
      <c r="G47" s="12"/>
      <c r="H47" s="12"/>
      <c r="I47" s="12"/>
      <c r="J47" s="14"/>
      <c r="K47" s="12"/>
      <c r="L47" s="14"/>
      <c r="M47" s="12"/>
      <c r="N47" s="14"/>
    </row>
    <row r="48" spans="1:14" ht="12">
      <c r="A48" s="13"/>
      <c r="B48" s="11"/>
      <c r="C48" s="12"/>
      <c r="D48" s="14"/>
      <c r="E48" s="12"/>
      <c r="F48" s="14"/>
      <c r="G48" s="12"/>
      <c r="H48" s="12"/>
      <c r="I48" s="12"/>
      <c r="J48" s="14"/>
      <c r="K48" s="12"/>
      <c r="L48" s="14"/>
      <c r="M48" s="12"/>
      <c r="N48" s="14"/>
    </row>
    <row r="49" spans="1:14" ht="12">
      <c r="A49" s="13"/>
      <c r="B49" s="11"/>
      <c r="C49" s="12"/>
      <c r="D49" s="14"/>
      <c r="E49" s="12"/>
      <c r="F49" s="14"/>
      <c r="G49" s="12"/>
      <c r="H49" s="12"/>
      <c r="I49" s="12"/>
      <c r="J49" s="14"/>
      <c r="K49" s="12"/>
      <c r="L49" s="14"/>
      <c r="M49" s="12"/>
      <c r="N49" s="14"/>
    </row>
    <row r="50" spans="1:14" ht="12">
      <c r="A50" s="13"/>
      <c r="B50" s="11"/>
      <c r="C50" s="12"/>
      <c r="D50" s="14"/>
      <c r="E50" s="12"/>
      <c r="F50" s="14"/>
      <c r="G50" s="12"/>
      <c r="H50" s="12"/>
      <c r="I50" s="12"/>
      <c r="J50" s="14"/>
      <c r="K50" s="12"/>
      <c r="L50" s="14"/>
      <c r="M50" s="12"/>
      <c r="N50" s="14"/>
    </row>
    <row r="51" spans="1:14" ht="12">
      <c r="A51" s="13"/>
      <c r="B51" s="11"/>
      <c r="C51" s="12"/>
      <c r="D51" s="14"/>
      <c r="E51" s="12"/>
      <c r="F51" s="14"/>
      <c r="G51" s="12"/>
      <c r="H51" s="12"/>
      <c r="I51" s="12"/>
      <c r="J51" s="14"/>
      <c r="K51" s="12"/>
      <c r="L51" s="14"/>
      <c r="M51" s="12"/>
      <c r="N51" s="14"/>
    </row>
    <row r="52" spans="1:14" ht="12">
      <c r="A52" s="13"/>
      <c r="B52" s="11"/>
      <c r="C52" s="12"/>
      <c r="D52" s="14"/>
      <c r="E52" s="12"/>
      <c r="F52" s="14"/>
      <c r="G52" s="12"/>
      <c r="H52" s="12"/>
      <c r="I52" s="12"/>
      <c r="J52" s="14"/>
      <c r="K52" s="12"/>
      <c r="L52" s="14"/>
      <c r="M52" s="12"/>
      <c r="N52" s="14"/>
    </row>
    <row r="53" spans="1:14" ht="12">
      <c r="A53" s="13"/>
      <c r="B53" s="11"/>
      <c r="C53" s="12"/>
      <c r="D53" s="14"/>
      <c r="E53" s="12"/>
      <c r="F53" s="14"/>
      <c r="G53" s="12"/>
      <c r="H53" s="12"/>
      <c r="I53" s="12"/>
      <c r="J53" s="14"/>
      <c r="K53" s="12"/>
      <c r="L53" s="14"/>
      <c r="M53" s="12"/>
      <c r="N53" s="14"/>
    </row>
    <row r="54" spans="1:14" ht="12">
      <c r="A54" s="13"/>
      <c r="B54" s="11"/>
      <c r="C54" s="12"/>
      <c r="D54" s="14"/>
      <c r="E54" s="12"/>
      <c r="F54" s="14"/>
      <c r="G54" s="12"/>
      <c r="H54" s="12"/>
      <c r="I54" s="12"/>
      <c r="J54" s="14"/>
      <c r="K54" s="12"/>
      <c r="L54" s="14"/>
      <c r="M54" s="12"/>
      <c r="N54" s="14"/>
    </row>
    <row r="55" spans="1:14" ht="12">
      <c r="A55" s="13"/>
      <c r="B55" s="11"/>
      <c r="C55" s="12"/>
      <c r="D55" s="14"/>
      <c r="E55" s="12"/>
      <c r="F55" s="14"/>
      <c r="G55" s="12"/>
      <c r="H55" s="12"/>
      <c r="I55" s="12"/>
      <c r="J55" s="14"/>
      <c r="K55" s="12"/>
      <c r="L55" s="14"/>
      <c r="M55" s="12"/>
      <c r="N55" s="14"/>
    </row>
    <row r="56" spans="1:14" ht="12">
      <c r="A56" s="13"/>
      <c r="B56" s="11"/>
      <c r="C56" s="12"/>
      <c r="D56" s="14"/>
      <c r="E56" s="12"/>
      <c r="F56" s="14"/>
      <c r="G56" s="12"/>
      <c r="H56" s="12"/>
      <c r="I56" s="12"/>
      <c r="J56" s="14"/>
      <c r="K56" s="12"/>
      <c r="L56" s="14"/>
      <c r="M56" s="12"/>
      <c r="N56" s="14"/>
    </row>
    <row r="59" spans="1:14" ht="19.5" customHeight="1">
      <c r="A59" s="15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mergeCells count="3">
    <mergeCell ref="A3:N3"/>
    <mergeCell ref="A4:N4"/>
    <mergeCell ref="A2:N2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48"/>
  <sheetViews>
    <sheetView showGridLines="0" workbookViewId="0" topLeftCell="A5">
      <pane ySplit="735" topLeftCell="BM1" activePane="bottomLeft" state="split"/>
      <selection pane="topLeft" activeCell="C5" sqref="C5"/>
      <selection pane="bottomLeft" activeCell="A1" sqref="A1"/>
    </sheetView>
  </sheetViews>
  <sheetFormatPr defaultColWidth="9.140625" defaultRowHeight="12.75"/>
  <cols>
    <col min="1" max="1" width="2.28125" style="20" customWidth="1"/>
    <col min="2" max="2" width="4.140625" style="20" customWidth="1"/>
    <col min="3" max="3" width="5.28125" style="20" customWidth="1"/>
    <col min="4" max="4" width="27.8515625" style="20" customWidth="1"/>
    <col min="5" max="5" width="6.140625" style="20" customWidth="1"/>
    <col min="6" max="6" width="1.1484375" style="20" customWidth="1"/>
    <col min="7" max="7" width="7.28125" style="20" customWidth="1"/>
    <col min="8" max="8" width="8.28125" style="20" customWidth="1"/>
    <col min="9" max="10" width="6.421875" style="20" customWidth="1"/>
    <col min="11" max="11" width="7.28125" style="20" customWidth="1"/>
    <col min="12" max="12" width="7.7109375" style="20" customWidth="1"/>
    <col min="13" max="13" width="6.140625" style="20" customWidth="1"/>
    <col min="14" max="16384" width="9.140625" style="20" customWidth="1"/>
  </cols>
  <sheetData>
    <row r="1" spans="1:13" ht="12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">
      <c r="A2" s="21" t="s">
        <v>447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">
      <c r="A3" s="21" t="s">
        <v>655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2">
      <c r="A4" s="71"/>
      <c r="M4" s="19"/>
      <c r="N4" s="19"/>
    </row>
    <row r="5" spans="3:13" ht="12">
      <c r="C5" s="74" t="s">
        <v>491</v>
      </c>
      <c r="E5" s="24" t="s">
        <v>448</v>
      </c>
      <c r="F5" s="22"/>
      <c r="G5" s="25" t="s">
        <v>449</v>
      </c>
      <c r="H5" s="25"/>
      <c r="I5" s="25"/>
      <c r="J5" s="25"/>
      <c r="K5" s="25"/>
      <c r="L5" s="26" t="s">
        <v>450</v>
      </c>
      <c r="M5" s="26" t="s">
        <v>5</v>
      </c>
    </row>
    <row r="6" spans="5:13" ht="12">
      <c r="E6" s="27" t="s">
        <v>451</v>
      </c>
      <c r="F6" s="22"/>
      <c r="G6" s="28" t="s">
        <v>13</v>
      </c>
      <c r="H6" s="28" t="s">
        <v>11</v>
      </c>
      <c r="I6" s="28" t="s">
        <v>10</v>
      </c>
      <c r="J6" s="28" t="s">
        <v>9</v>
      </c>
      <c r="K6" s="28" t="s">
        <v>39</v>
      </c>
      <c r="L6" s="28" t="s">
        <v>452</v>
      </c>
      <c r="M6" s="28" t="s">
        <v>453</v>
      </c>
    </row>
    <row r="7" spans="1:14" ht="12">
      <c r="A7" s="71" t="s">
        <v>16</v>
      </c>
      <c r="B7" s="71"/>
      <c r="C7" s="71"/>
      <c r="D7" s="71"/>
      <c r="E7" s="144">
        <f>E9+E43+E101+E119+E127+E139+E142</f>
        <v>10</v>
      </c>
      <c r="F7" s="145"/>
      <c r="G7" s="144">
        <f aca="true" t="shared" si="0" ref="G7:M7">G9+G43+G101+G119+G127+G139+G142</f>
        <v>32</v>
      </c>
      <c r="H7" s="144">
        <f t="shared" si="0"/>
        <v>193</v>
      </c>
      <c r="I7" s="144">
        <f t="shared" si="0"/>
        <v>280</v>
      </c>
      <c r="J7" s="144">
        <f t="shared" si="0"/>
        <v>25</v>
      </c>
      <c r="K7" s="144">
        <f t="shared" si="0"/>
        <v>30</v>
      </c>
      <c r="L7" s="144">
        <f t="shared" si="0"/>
        <v>30</v>
      </c>
      <c r="M7" s="144">
        <f t="shared" si="0"/>
        <v>600</v>
      </c>
      <c r="N7" s="19"/>
    </row>
    <row r="8" spans="5:13" ht="12">
      <c r="E8" s="30"/>
      <c r="G8" s="31"/>
      <c r="H8" s="31"/>
      <c r="I8" s="31"/>
      <c r="J8" s="31"/>
      <c r="K8" s="31"/>
      <c r="L8" s="31"/>
      <c r="M8" s="31"/>
    </row>
    <row r="9" spans="1:13" ht="12">
      <c r="A9" s="71" t="s">
        <v>99</v>
      </c>
      <c r="B9" s="71"/>
      <c r="C9" s="71"/>
      <c r="D9" s="71"/>
      <c r="E9" s="146">
        <f>E10+E15+E17+E20+E27+E30+E37</f>
        <v>0</v>
      </c>
      <c r="F9" s="141"/>
      <c r="G9" s="146">
        <f aca="true" t="shared" si="1" ref="G9:M9">G10+G15+G17+G20+G27+G30+G37</f>
        <v>7</v>
      </c>
      <c r="H9" s="146">
        <f t="shared" si="1"/>
        <v>51</v>
      </c>
      <c r="I9" s="146">
        <f t="shared" si="1"/>
        <v>79</v>
      </c>
      <c r="J9" s="146">
        <f t="shared" si="1"/>
        <v>9</v>
      </c>
      <c r="K9" s="146">
        <f t="shared" si="1"/>
        <v>0</v>
      </c>
      <c r="L9" s="146">
        <f t="shared" si="1"/>
        <v>7</v>
      </c>
      <c r="M9" s="146">
        <f t="shared" si="1"/>
        <v>153</v>
      </c>
    </row>
    <row r="10" spans="2:14" ht="12">
      <c r="B10" s="20" t="s">
        <v>56</v>
      </c>
      <c r="E10" s="29">
        <f>SUM(E11:E14)</f>
        <v>0</v>
      </c>
      <c r="G10" s="29">
        <f aca="true" t="shared" si="2" ref="G10:M10">SUM(G11:G14)</f>
        <v>1</v>
      </c>
      <c r="H10" s="29">
        <f t="shared" si="2"/>
        <v>2</v>
      </c>
      <c r="I10" s="29">
        <f t="shared" si="2"/>
        <v>4</v>
      </c>
      <c r="J10" s="29">
        <f t="shared" si="2"/>
        <v>1</v>
      </c>
      <c r="K10" s="29">
        <f t="shared" si="2"/>
        <v>0</v>
      </c>
      <c r="L10" s="29">
        <f t="shared" si="2"/>
        <v>1</v>
      </c>
      <c r="M10" s="29">
        <f t="shared" si="2"/>
        <v>9</v>
      </c>
      <c r="N10" s="19"/>
    </row>
    <row r="11" spans="3:13" ht="12">
      <c r="C11" s="20" t="s">
        <v>100</v>
      </c>
      <c r="D11" s="20" t="s">
        <v>101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</v>
      </c>
      <c r="M11" s="19">
        <f>SUM(E11:L11)</f>
        <v>1</v>
      </c>
    </row>
    <row r="12" spans="3:14" ht="12">
      <c r="C12" s="20" t="s">
        <v>102</v>
      </c>
      <c r="D12" s="20" t="s">
        <v>103</v>
      </c>
      <c r="E12" s="19">
        <v>0</v>
      </c>
      <c r="F12" s="19">
        <v>0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>SUM(E12:L12)</f>
        <v>1</v>
      </c>
      <c r="N12" s="19"/>
    </row>
    <row r="13" spans="3:14" ht="12">
      <c r="C13" s="20" t="s">
        <v>110</v>
      </c>
      <c r="D13" s="20" t="s">
        <v>109</v>
      </c>
      <c r="E13" s="19">
        <v>0</v>
      </c>
      <c r="F13" s="19">
        <v>0</v>
      </c>
      <c r="G13" s="19">
        <v>0</v>
      </c>
      <c r="H13" s="19">
        <v>0</v>
      </c>
      <c r="I13" s="19">
        <v>3</v>
      </c>
      <c r="J13" s="19">
        <v>1</v>
      </c>
      <c r="K13" s="19">
        <v>0</v>
      </c>
      <c r="L13" s="19">
        <v>0</v>
      </c>
      <c r="M13" s="19">
        <f>SUM(E13:L13)</f>
        <v>4</v>
      </c>
      <c r="N13" s="19"/>
    </row>
    <row r="14" spans="3:14" ht="12">
      <c r="C14" s="20" t="s">
        <v>112</v>
      </c>
      <c r="D14" s="20" t="s">
        <v>113</v>
      </c>
      <c r="E14" s="19">
        <v>0</v>
      </c>
      <c r="F14" s="19"/>
      <c r="G14" s="19">
        <v>0</v>
      </c>
      <c r="H14" s="19">
        <v>2</v>
      </c>
      <c r="I14" s="19">
        <v>1</v>
      </c>
      <c r="J14" s="19">
        <v>0</v>
      </c>
      <c r="K14" s="19">
        <v>0</v>
      </c>
      <c r="L14" s="19">
        <v>0</v>
      </c>
      <c r="M14" s="19">
        <f>SUM(E14:L14)</f>
        <v>3</v>
      </c>
      <c r="N14" s="19"/>
    </row>
    <row r="15" spans="2:14" ht="12">
      <c r="B15" s="20" t="s">
        <v>57</v>
      </c>
      <c r="E15" s="19">
        <f>E16</f>
        <v>0</v>
      </c>
      <c r="F15" s="19"/>
      <c r="G15" s="19">
        <f aca="true" t="shared" si="3" ref="G15:M15">G16</f>
        <v>0</v>
      </c>
      <c r="H15" s="19">
        <f t="shared" si="3"/>
        <v>14</v>
      </c>
      <c r="I15" s="19">
        <f t="shared" si="3"/>
        <v>18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32</v>
      </c>
      <c r="N15" s="19"/>
    </row>
    <row r="16" spans="3:14" ht="12">
      <c r="C16" s="20" t="s">
        <v>114</v>
      </c>
      <c r="D16" s="20" t="s">
        <v>115</v>
      </c>
      <c r="E16" s="19">
        <v>0</v>
      </c>
      <c r="F16" s="19">
        <v>0</v>
      </c>
      <c r="G16" s="19">
        <v>0</v>
      </c>
      <c r="H16" s="19">
        <v>14</v>
      </c>
      <c r="I16" s="19">
        <v>18</v>
      </c>
      <c r="J16" s="19">
        <v>0</v>
      </c>
      <c r="K16" s="19">
        <v>0</v>
      </c>
      <c r="L16" s="19">
        <v>0</v>
      </c>
      <c r="M16" s="19">
        <f>SUM(E16:L16)</f>
        <v>32</v>
      </c>
      <c r="N16" s="19"/>
    </row>
    <row r="17" spans="2:14" ht="12">
      <c r="B17" s="20" t="s">
        <v>58</v>
      </c>
      <c r="E17" s="19">
        <f>SUM(E18:E19)</f>
        <v>0</v>
      </c>
      <c r="F17" s="19"/>
      <c r="G17" s="19">
        <f aca="true" t="shared" si="4" ref="G17:L17">SUM(G18:G19)</f>
        <v>0</v>
      </c>
      <c r="H17" s="19">
        <f t="shared" si="4"/>
        <v>3</v>
      </c>
      <c r="I17" s="19">
        <f t="shared" si="4"/>
        <v>3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>SUM(M18:M19)</f>
        <v>6</v>
      </c>
      <c r="N17" s="19"/>
    </row>
    <row r="18" spans="3:17" ht="12.75">
      <c r="C18" s="20" t="s">
        <v>120</v>
      </c>
      <c r="D18" s="20" t="s">
        <v>121</v>
      </c>
      <c r="E18" s="19">
        <v>0</v>
      </c>
      <c r="F18" s="19">
        <v>0</v>
      </c>
      <c r="G18" s="19">
        <v>0</v>
      </c>
      <c r="H18" s="19">
        <v>1</v>
      </c>
      <c r="I18" s="19">
        <v>3</v>
      </c>
      <c r="J18" s="19">
        <v>0</v>
      </c>
      <c r="K18" s="19">
        <v>0</v>
      </c>
      <c r="L18" s="19">
        <v>0</v>
      </c>
      <c r="M18" s="19">
        <f>SUM(E18:L18)</f>
        <v>4</v>
      </c>
      <c r="N18" s="19"/>
      <c r="P18"/>
      <c r="Q18"/>
    </row>
    <row r="19" spans="3:17" ht="12.75">
      <c r="C19" s="20" t="s">
        <v>122</v>
      </c>
      <c r="D19" s="20" t="s">
        <v>123</v>
      </c>
      <c r="E19" s="19">
        <v>0</v>
      </c>
      <c r="F19" s="19"/>
      <c r="G19" s="19">
        <v>0</v>
      </c>
      <c r="H19" s="19">
        <v>2</v>
      </c>
      <c r="I19" s="19">
        <v>0</v>
      </c>
      <c r="J19" s="19">
        <v>0</v>
      </c>
      <c r="K19" s="19">
        <v>0</v>
      </c>
      <c r="L19" s="19">
        <v>0</v>
      </c>
      <c r="M19" s="19">
        <f>SUM(E19:L19)</f>
        <v>2</v>
      </c>
      <c r="N19" s="19"/>
      <c r="P19"/>
      <c r="Q19"/>
    </row>
    <row r="20" spans="2:17" ht="12.75">
      <c r="B20" s="20" t="s">
        <v>59</v>
      </c>
      <c r="E20" s="19">
        <f>SUM(E21:E26)</f>
        <v>0</v>
      </c>
      <c r="F20" s="19"/>
      <c r="G20" s="19">
        <f aca="true" t="shared" si="5" ref="G20:M20">SUM(G21:G26)</f>
        <v>0</v>
      </c>
      <c r="H20" s="19">
        <f t="shared" si="5"/>
        <v>3</v>
      </c>
      <c r="I20" s="19">
        <f t="shared" si="5"/>
        <v>13</v>
      </c>
      <c r="J20" s="19">
        <f t="shared" si="5"/>
        <v>2</v>
      </c>
      <c r="K20" s="19">
        <f t="shared" si="5"/>
        <v>0</v>
      </c>
      <c r="L20" s="19">
        <f t="shared" si="5"/>
        <v>1</v>
      </c>
      <c r="M20" s="19">
        <f t="shared" si="5"/>
        <v>19</v>
      </c>
      <c r="N20" s="19"/>
      <c r="P20"/>
      <c r="Q20"/>
    </row>
    <row r="21" spans="3:14" ht="12">
      <c r="C21" s="20" t="s">
        <v>125</v>
      </c>
      <c r="D21" s="20" t="s">
        <v>126</v>
      </c>
      <c r="E21" s="19">
        <v>0</v>
      </c>
      <c r="F21" s="19">
        <v>0</v>
      </c>
      <c r="G21" s="19">
        <v>0</v>
      </c>
      <c r="H21" s="19">
        <v>0</v>
      </c>
      <c r="I21" s="19">
        <v>4</v>
      </c>
      <c r="J21" s="19">
        <v>1</v>
      </c>
      <c r="K21" s="19">
        <v>0</v>
      </c>
      <c r="L21" s="19">
        <v>0</v>
      </c>
      <c r="M21" s="19">
        <f aca="true" t="shared" si="6" ref="M21:M26">SUM(E21:L21)</f>
        <v>5</v>
      </c>
      <c r="N21" s="19"/>
    </row>
    <row r="22" spans="3:14" ht="12">
      <c r="C22" s="20" t="s">
        <v>127</v>
      </c>
      <c r="D22" s="20" t="s">
        <v>128</v>
      </c>
      <c r="E22" s="19">
        <v>0</v>
      </c>
      <c r="F22" s="19"/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f t="shared" si="6"/>
        <v>1</v>
      </c>
      <c r="N22" s="19"/>
    </row>
    <row r="23" spans="3:14" ht="12">
      <c r="C23" s="20" t="s">
        <v>129</v>
      </c>
      <c r="D23" s="20" t="s">
        <v>130</v>
      </c>
      <c r="E23" s="19">
        <v>0</v>
      </c>
      <c r="F23" s="19">
        <v>0</v>
      </c>
      <c r="G23" s="19">
        <v>0</v>
      </c>
      <c r="H23" s="19">
        <v>1</v>
      </c>
      <c r="I23" s="19">
        <v>1</v>
      </c>
      <c r="J23" s="19">
        <v>0</v>
      </c>
      <c r="K23" s="19">
        <v>0</v>
      </c>
      <c r="L23" s="19">
        <v>0</v>
      </c>
      <c r="M23" s="19">
        <f t="shared" si="6"/>
        <v>2</v>
      </c>
      <c r="N23" s="19"/>
    </row>
    <row r="24" spans="3:14" ht="12">
      <c r="C24" s="20" t="s">
        <v>131</v>
      </c>
      <c r="D24" s="20" t="s">
        <v>132</v>
      </c>
      <c r="E24" s="19">
        <v>0</v>
      </c>
      <c r="F24" s="19"/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f t="shared" si="6"/>
        <v>1</v>
      </c>
      <c r="N24" s="19"/>
    </row>
    <row r="25" spans="3:14" ht="12">
      <c r="C25" s="20" t="s">
        <v>133</v>
      </c>
      <c r="D25" s="20" t="s">
        <v>134</v>
      </c>
      <c r="E25" s="19">
        <v>0</v>
      </c>
      <c r="F25" s="19">
        <v>0</v>
      </c>
      <c r="G25" s="19">
        <v>0</v>
      </c>
      <c r="H25" s="19">
        <v>2</v>
      </c>
      <c r="I25" s="19">
        <v>6</v>
      </c>
      <c r="J25" s="19">
        <v>0</v>
      </c>
      <c r="K25" s="19">
        <v>0</v>
      </c>
      <c r="L25" s="19">
        <v>1</v>
      </c>
      <c r="M25" s="19">
        <f t="shared" si="6"/>
        <v>9</v>
      </c>
      <c r="N25" s="19"/>
    </row>
    <row r="26" spans="3:14" ht="12">
      <c r="C26" s="20" t="s">
        <v>135</v>
      </c>
      <c r="D26" s="20" t="s">
        <v>136</v>
      </c>
      <c r="E26" s="19">
        <v>0</v>
      </c>
      <c r="F26" s="19"/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f t="shared" si="6"/>
        <v>1</v>
      </c>
      <c r="N26" s="19"/>
    </row>
    <row r="27" spans="2:14" ht="12">
      <c r="B27" s="20" t="s">
        <v>137</v>
      </c>
      <c r="E27" s="19">
        <f>SUM(E28:E29)</f>
        <v>0</v>
      </c>
      <c r="F27" s="19"/>
      <c r="G27" s="19">
        <f aca="true" t="shared" si="7" ref="G27:M27">SUM(G28:G29)</f>
        <v>2</v>
      </c>
      <c r="H27" s="19">
        <f t="shared" si="7"/>
        <v>4</v>
      </c>
      <c r="I27" s="19">
        <f t="shared" si="7"/>
        <v>8</v>
      </c>
      <c r="J27" s="19">
        <f t="shared" si="7"/>
        <v>0</v>
      </c>
      <c r="K27" s="19">
        <f t="shared" si="7"/>
        <v>0</v>
      </c>
      <c r="L27" s="19">
        <f t="shared" si="7"/>
        <v>1</v>
      </c>
      <c r="M27" s="19">
        <f t="shared" si="7"/>
        <v>15</v>
      </c>
      <c r="N27" s="19"/>
    </row>
    <row r="28" spans="3:14" ht="12">
      <c r="C28" s="20" t="s">
        <v>141</v>
      </c>
      <c r="D28" s="20" t="s">
        <v>142</v>
      </c>
      <c r="E28" s="19">
        <v>0</v>
      </c>
      <c r="F28" s="19">
        <v>0</v>
      </c>
      <c r="G28" s="19">
        <v>1</v>
      </c>
      <c r="H28" s="19">
        <v>1</v>
      </c>
      <c r="I28" s="19">
        <v>4</v>
      </c>
      <c r="J28" s="19">
        <v>0</v>
      </c>
      <c r="K28" s="19">
        <v>0</v>
      </c>
      <c r="L28" s="19">
        <v>0</v>
      </c>
      <c r="M28" s="19">
        <f aca="true" t="shared" si="8" ref="M28:M36">SUM(E28:L28)</f>
        <v>6</v>
      </c>
      <c r="N28" s="19"/>
    </row>
    <row r="29" spans="3:14" ht="12">
      <c r="C29" s="20" t="s">
        <v>148</v>
      </c>
      <c r="D29" s="20" t="s">
        <v>149</v>
      </c>
      <c r="E29" s="19">
        <v>0</v>
      </c>
      <c r="F29" s="19">
        <v>0</v>
      </c>
      <c r="G29" s="19">
        <v>1</v>
      </c>
      <c r="H29" s="19">
        <v>3</v>
      </c>
      <c r="I29" s="19">
        <v>4</v>
      </c>
      <c r="J29" s="19">
        <v>0</v>
      </c>
      <c r="K29" s="19">
        <v>0</v>
      </c>
      <c r="L29" s="19">
        <v>1</v>
      </c>
      <c r="M29" s="19">
        <f t="shared" si="8"/>
        <v>9</v>
      </c>
      <c r="N29" s="19"/>
    </row>
    <row r="30" spans="2:14" ht="12">
      <c r="B30" s="20" t="s">
        <v>153</v>
      </c>
      <c r="E30" s="19">
        <f>SUM(E31:E36)</f>
        <v>0</v>
      </c>
      <c r="F30" s="19"/>
      <c r="G30" s="19">
        <f aca="true" t="shared" si="9" ref="G30:L30">SUM(G31:G36)</f>
        <v>1</v>
      </c>
      <c r="H30" s="19">
        <f t="shared" si="9"/>
        <v>17</v>
      </c>
      <c r="I30" s="19">
        <f t="shared" si="9"/>
        <v>17</v>
      </c>
      <c r="J30" s="19">
        <f t="shared" si="9"/>
        <v>2</v>
      </c>
      <c r="K30" s="19">
        <f t="shared" si="9"/>
        <v>0</v>
      </c>
      <c r="L30" s="19">
        <f t="shared" si="9"/>
        <v>2</v>
      </c>
      <c r="M30" s="19">
        <f t="shared" si="8"/>
        <v>39</v>
      </c>
      <c r="N30" s="19"/>
    </row>
    <row r="31" spans="3:14" ht="12">
      <c r="C31" s="20" t="s">
        <v>156</v>
      </c>
      <c r="D31" s="20" t="s">
        <v>157</v>
      </c>
      <c r="E31" s="19">
        <v>0</v>
      </c>
      <c r="F31" s="19"/>
      <c r="G31" s="19">
        <v>1</v>
      </c>
      <c r="H31" s="19">
        <v>6</v>
      </c>
      <c r="I31" s="19">
        <v>4</v>
      </c>
      <c r="J31" s="19">
        <v>2</v>
      </c>
      <c r="K31" s="19">
        <v>0</v>
      </c>
      <c r="L31" s="19">
        <v>0</v>
      </c>
      <c r="M31" s="19">
        <f t="shared" si="8"/>
        <v>13</v>
      </c>
      <c r="N31" s="19"/>
    </row>
    <row r="32" spans="3:14" ht="12">
      <c r="C32" s="20" t="s">
        <v>161</v>
      </c>
      <c r="D32" s="20" t="s">
        <v>162</v>
      </c>
      <c r="E32" s="19">
        <v>0</v>
      </c>
      <c r="F32" s="19">
        <v>0</v>
      </c>
      <c r="G32" s="19">
        <v>0</v>
      </c>
      <c r="H32" s="19">
        <v>7</v>
      </c>
      <c r="I32" s="19">
        <v>6</v>
      </c>
      <c r="J32" s="19">
        <v>0</v>
      </c>
      <c r="K32" s="19">
        <v>0</v>
      </c>
      <c r="L32" s="19">
        <v>2</v>
      </c>
      <c r="M32" s="19">
        <f t="shared" si="8"/>
        <v>15</v>
      </c>
      <c r="N32" s="19"/>
    </row>
    <row r="33" spans="3:14" ht="12">
      <c r="C33" s="20" t="s">
        <v>171</v>
      </c>
      <c r="D33" s="20" t="s">
        <v>519</v>
      </c>
      <c r="E33" s="19">
        <v>0</v>
      </c>
      <c r="F33" s="19"/>
      <c r="G33" s="19">
        <v>0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19">
        <f t="shared" si="8"/>
        <v>1</v>
      </c>
      <c r="N33" s="19"/>
    </row>
    <row r="34" spans="3:14" ht="12">
      <c r="C34" s="20" t="s">
        <v>172</v>
      </c>
      <c r="D34" s="20" t="s">
        <v>173</v>
      </c>
      <c r="E34" s="19">
        <v>0</v>
      </c>
      <c r="F34" s="19">
        <v>0</v>
      </c>
      <c r="G34" s="19">
        <v>0</v>
      </c>
      <c r="H34" s="19">
        <v>1</v>
      </c>
      <c r="I34" s="19">
        <v>0</v>
      </c>
      <c r="J34" s="19">
        <v>0</v>
      </c>
      <c r="K34" s="19">
        <v>0</v>
      </c>
      <c r="L34" s="19">
        <v>0</v>
      </c>
      <c r="M34" s="19">
        <f t="shared" si="8"/>
        <v>1</v>
      </c>
      <c r="N34" s="19"/>
    </row>
    <row r="35" spans="3:14" ht="12">
      <c r="C35" s="20" t="s">
        <v>174</v>
      </c>
      <c r="D35" s="20" t="s">
        <v>175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0</v>
      </c>
      <c r="K35" s="19">
        <v>0</v>
      </c>
      <c r="L35" s="19">
        <v>0</v>
      </c>
      <c r="M35" s="19">
        <f t="shared" si="8"/>
        <v>1</v>
      </c>
      <c r="N35" s="19"/>
    </row>
    <row r="36" spans="3:14" ht="12">
      <c r="C36" s="20" t="s">
        <v>521</v>
      </c>
      <c r="D36" s="20" t="s">
        <v>522</v>
      </c>
      <c r="E36" s="19">
        <v>0</v>
      </c>
      <c r="F36" s="19"/>
      <c r="G36" s="19">
        <v>0</v>
      </c>
      <c r="H36" s="19">
        <v>3</v>
      </c>
      <c r="I36" s="19">
        <v>5</v>
      </c>
      <c r="J36" s="19">
        <v>0</v>
      </c>
      <c r="K36" s="19">
        <v>0</v>
      </c>
      <c r="L36" s="19">
        <v>0</v>
      </c>
      <c r="M36" s="19">
        <f t="shared" si="8"/>
        <v>8</v>
      </c>
      <c r="N36" s="19"/>
    </row>
    <row r="37" spans="2:14" ht="12">
      <c r="B37" s="20" t="s">
        <v>60</v>
      </c>
      <c r="E37" s="19">
        <f>SUM(E38:E42)</f>
        <v>0</v>
      </c>
      <c r="F37" s="19"/>
      <c r="G37" s="19">
        <f aca="true" t="shared" si="10" ref="G37:M37">SUM(G38:G42)</f>
        <v>3</v>
      </c>
      <c r="H37" s="19">
        <f t="shared" si="10"/>
        <v>8</v>
      </c>
      <c r="I37" s="19">
        <f t="shared" si="10"/>
        <v>16</v>
      </c>
      <c r="J37" s="19">
        <f t="shared" si="10"/>
        <v>4</v>
      </c>
      <c r="K37" s="19">
        <f t="shared" si="10"/>
        <v>0</v>
      </c>
      <c r="L37" s="19">
        <f t="shared" si="10"/>
        <v>2</v>
      </c>
      <c r="M37" s="19">
        <f t="shared" si="10"/>
        <v>33</v>
      </c>
      <c r="N37" s="19"/>
    </row>
    <row r="38" spans="3:14" ht="12">
      <c r="C38" s="20" t="s">
        <v>176</v>
      </c>
      <c r="D38" s="20" t="s">
        <v>177</v>
      </c>
      <c r="E38" s="19">
        <v>0</v>
      </c>
      <c r="F38" s="19">
        <v>0</v>
      </c>
      <c r="G38" s="19">
        <v>1</v>
      </c>
      <c r="H38" s="19">
        <v>0</v>
      </c>
      <c r="I38" s="19">
        <v>3</v>
      </c>
      <c r="J38" s="19">
        <v>0</v>
      </c>
      <c r="K38" s="19">
        <v>0</v>
      </c>
      <c r="L38" s="19">
        <v>1</v>
      </c>
      <c r="M38" s="19">
        <f>SUM(E38:L38)</f>
        <v>5</v>
      </c>
      <c r="N38" s="19"/>
    </row>
    <row r="39" spans="3:14" ht="12">
      <c r="C39" s="20" t="s">
        <v>184</v>
      </c>
      <c r="D39" s="20" t="s">
        <v>185</v>
      </c>
      <c r="E39" s="19">
        <v>0</v>
      </c>
      <c r="F39" s="19">
        <v>0</v>
      </c>
      <c r="G39" s="19">
        <v>2</v>
      </c>
      <c r="H39" s="19">
        <v>6</v>
      </c>
      <c r="I39" s="19">
        <v>5</v>
      </c>
      <c r="J39" s="19">
        <v>2</v>
      </c>
      <c r="K39" s="19">
        <v>0</v>
      </c>
      <c r="L39" s="19">
        <v>1</v>
      </c>
      <c r="M39" s="19">
        <f>SUM(E39:L39)</f>
        <v>16</v>
      </c>
      <c r="N39" s="19"/>
    </row>
    <row r="40" spans="3:14" ht="12">
      <c r="C40" s="20" t="s">
        <v>186</v>
      </c>
      <c r="D40" s="20" t="s">
        <v>187</v>
      </c>
      <c r="E40" s="19">
        <v>0</v>
      </c>
      <c r="F40" s="19">
        <v>0</v>
      </c>
      <c r="G40" s="19">
        <v>0</v>
      </c>
      <c r="H40" s="19">
        <v>2</v>
      </c>
      <c r="I40" s="19">
        <v>2</v>
      </c>
      <c r="J40" s="19">
        <v>2</v>
      </c>
      <c r="K40" s="19">
        <v>0</v>
      </c>
      <c r="L40" s="19">
        <v>0</v>
      </c>
      <c r="M40" s="19">
        <f>SUM(E40:L40)</f>
        <v>6</v>
      </c>
      <c r="N40" s="19"/>
    </row>
    <row r="41" spans="3:14" ht="12">
      <c r="C41" s="20" t="s">
        <v>188</v>
      </c>
      <c r="D41" s="20" t="s">
        <v>189</v>
      </c>
      <c r="E41" s="19">
        <v>0</v>
      </c>
      <c r="F41" s="19">
        <v>0</v>
      </c>
      <c r="G41" s="19">
        <v>0</v>
      </c>
      <c r="H41" s="19">
        <v>0</v>
      </c>
      <c r="I41" s="19">
        <v>3</v>
      </c>
      <c r="J41" s="19">
        <v>0</v>
      </c>
      <c r="K41" s="19">
        <v>0</v>
      </c>
      <c r="L41" s="19">
        <v>0</v>
      </c>
      <c r="M41" s="19">
        <f>SUM(E41:L41)</f>
        <v>3</v>
      </c>
      <c r="N41" s="19"/>
    </row>
    <row r="42" spans="3:17" ht="12.75">
      <c r="C42" s="20" t="s">
        <v>190</v>
      </c>
      <c r="D42" s="20" t="s">
        <v>191</v>
      </c>
      <c r="E42" s="19">
        <v>0</v>
      </c>
      <c r="F42" s="19">
        <v>0</v>
      </c>
      <c r="G42" s="19">
        <v>0</v>
      </c>
      <c r="H42" s="19">
        <v>0</v>
      </c>
      <c r="I42" s="19">
        <v>3</v>
      </c>
      <c r="J42" s="19">
        <v>0</v>
      </c>
      <c r="K42" s="19">
        <v>0</v>
      </c>
      <c r="L42" s="19">
        <v>0</v>
      </c>
      <c r="M42" s="19">
        <f>SUM(E42:L42)</f>
        <v>3</v>
      </c>
      <c r="N42" s="19"/>
      <c r="O42"/>
      <c r="P42"/>
      <c r="Q42"/>
    </row>
    <row r="43" spans="1:17" ht="12.75">
      <c r="A43" s="71" t="s">
        <v>454</v>
      </c>
      <c r="B43" s="71"/>
      <c r="C43" s="71"/>
      <c r="D43" s="71"/>
      <c r="E43" s="147">
        <f>E44+E46+E48+E51+E59+E61+E65+E70+E73+E77+E82+E84+E88+E93+E95+E98</f>
        <v>1</v>
      </c>
      <c r="F43" s="147"/>
      <c r="G43" s="147">
        <f aca="true" t="shared" si="11" ref="G43:M43">G44+G46+G48+G51+G59+G61+G65+G70+G73+G77+G82+G84+G88+G93+G95+G98</f>
        <v>4</v>
      </c>
      <c r="H43" s="147">
        <f t="shared" si="11"/>
        <v>59</v>
      </c>
      <c r="I43" s="147">
        <f t="shared" si="11"/>
        <v>74</v>
      </c>
      <c r="J43" s="147">
        <f t="shared" si="11"/>
        <v>4</v>
      </c>
      <c r="K43" s="147">
        <f t="shared" si="11"/>
        <v>0</v>
      </c>
      <c r="L43" s="147">
        <f t="shared" si="11"/>
        <v>12</v>
      </c>
      <c r="M43" s="147">
        <f t="shared" si="11"/>
        <v>154</v>
      </c>
      <c r="N43" s="19"/>
      <c r="O43"/>
      <c r="P43"/>
      <c r="Q43"/>
    </row>
    <row r="44" spans="2:17" ht="12.75">
      <c r="B44" s="20" t="s">
        <v>62</v>
      </c>
      <c r="E44" s="19">
        <f>E45</f>
        <v>0</v>
      </c>
      <c r="F44" s="19"/>
      <c r="G44" s="19">
        <v>0</v>
      </c>
      <c r="H44" s="19">
        <v>1</v>
      </c>
      <c r="I44" s="19">
        <f>I45</f>
        <v>0</v>
      </c>
      <c r="J44" s="19">
        <f>J45</f>
        <v>0</v>
      </c>
      <c r="K44" s="19">
        <f>K45</f>
        <v>0</v>
      </c>
      <c r="L44" s="19">
        <f>L45</f>
        <v>0</v>
      </c>
      <c r="M44" s="19">
        <f>M45</f>
        <v>1</v>
      </c>
      <c r="O44"/>
      <c r="P44"/>
      <c r="Q44"/>
    </row>
    <row r="45" spans="3:17" ht="12.75">
      <c r="C45" s="20" t="s">
        <v>193</v>
      </c>
      <c r="D45" s="20" t="s">
        <v>194</v>
      </c>
      <c r="E45" s="19">
        <v>0</v>
      </c>
      <c r="F45" s="19">
        <v>0</v>
      </c>
      <c r="G45" s="19">
        <v>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f>SUM(E45:L45)</f>
        <v>1</v>
      </c>
      <c r="O45"/>
      <c r="P45"/>
      <c r="Q45"/>
    </row>
    <row r="46" spans="2:17" ht="12.75">
      <c r="B46" s="20" t="s">
        <v>63</v>
      </c>
      <c r="E46" s="19">
        <f>SUM(E47:E47)</f>
        <v>0</v>
      </c>
      <c r="F46" s="19"/>
      <c r="G46" s="19">
        <f aca="true" t="shared" si="12" ref="G46:M46">SUM(G47:G47)</f>
        <v>0</v>
      </c>
      <c r="H46" s="19">
        <f t="shared" si="12"/>
        <v>2</v>
      </c>
      <c r="I46" s="19">
        <f t="shared" si="12"/>
        <v>5</v>
      </c>
      <c r="J46" s="19">
        <f t="shared" si="12"/>
        <v>0</v>
      </c>
      <c r="K46" s="19">
        <f t="shared" si="12"/>
        <v>0</v>
      </c>
      <c r="L46" s="19">
        <f t="shared" si="12"/>
        <v>0</v>
      </c>
      <c r="M46" s="19">
        <f t="shared" si="12"/>
        <v>7</v>
      </c>
      <c r="O46"/>
      <c r="P46"/>
      <c r="Q46"/>
    </row>
    <row r="47" spans="3:17" ht="12.75">
      <c r="C47" s="20" t="s">
        <v>195</v>
      </c>
      <c r="D47" s="20" t="s">
        <v>196</v>
      </c>
      <c r="E47" s="19">
        <v>0</v>
      </c>
      <c r="F47" s="19">
        <v>0</v>
      </c>
      <c r="G47" s="19">
        <v>0</v>
      </c>
      <c r="H47" s="19">
        <v>2</v>
      </c>
      <c r="I47" s="19">
        <v>5</v>
      </c>
      <c r="J47" s="19">
        <v>0</v>
      </c>
      <c r="K47" s="19">
        <v>0</v>
      </c>
      <c r="L47" s="19">
        <v>0</v>
      </c>
      <c r="M47" s="19">
        <f>SUM(E47:L47)</f>
        <v>7</v>
      </c>
      <c r="O47"/>
      <c r="P47"/>
      <c r="Q47"/>
    </row>
    <row r="48" spans="2:17" ht="12.75">
      <c r="B48" s="20" t="s">
        <v>64</v>
      </c>
      <c r="E48" s="19">
        <f>SUM(E49:E50)</f>
        <v>0</v>
      </c>
      <c r="F48" s="19"/>
      <c r="G48" s="19">
        <f aca="true" t="shared" si="13" ref="G48:M48">SUM(G49:G50)</f>
        <v>0</v>
      </c>
      <c r="H48" s="19">
        <f t="shared" si="13"/>
        <v>2</v>
      </c>
      <c r="I48" s="19">
        <f t="shared" si="13"/>
        <v>2</v>
      </c>
      <c r="J48" s="19">
        <f t="shared" si="13"/>
        <v>0</v>
      </c>
      <c r="K48" s="19">
        <f t="shared" si="13"/>
        <v>0</v>
      </c>
      <c r="L48" s="19">
        <f t="shared" si="13"/>
        <v>0</v>
      </c>
      <c r="M48" s="19">
        <f t="shared" si="13"/>
        <v>4</v>
      </c>
      <c r="O48"/>
      <c r="P48"/>
      <c r="Q48"/>
    </row>
    <row r="49" spans="3:17" ht="12.75">
      <c r="C49" s="20" t="s">
        <v>203</v>
      </c>
      <c r="D49" s="20" t="s">
        <v>204</v>
      </c>
      <c r="E49" s="19">
        <v>0</v>
      </c>
      <c r="F49" s="19">
        <v>0</v>
      </c>
      <c r="G49" s="19">
        <v>0</v>
      </c>
      <c r="H49" s="19">
        <v>1</v>
      </c>
      <c r="I49" s="19">
        <v>2</v>
      </c>
      <c r="J49" s="19">
        <v>0</v>
      </c>
      <c r="K49" s="19">
        <v>0</v>
      </c>
      <c r="L49" s="19">
        <v>0</v>
      </c>
      <c r="M49" s="19">
        <f>SUM(E49:L49)</f>
        <v>3</v>
      </c>
      <c r="O49"/>
      <c r="P49"/>
      <c r="Q49"/>
    </row>
    <row r="50" spans="3:17" ht="12.75">
      <c r="C50" s="20" t="s">
        <v>205</v>
      </c>
      <c r="D50" s="20" t="s">
        <v>202</v>
      </c>
      <c r="E50" s="19">
        <v>0</v>
      </c>
      <c r="F50" s="19">
        <v>0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f>SUM(E50:L50)</f>
        <v>1</v>
      </c>
      <c r="O50"/>
      <c r="P50"/>
      <c r="Q50"/>
    </row>
    <row r="51" spans="2:17" ht="12.75">
      <c r="B51" s="20" t="s">
        <v>65</v>
      </c>
      <c r="E51" s="19">
        <f>SUM(E52:E58)</f>
        <v>0</v>
      </c>
      <c r="F51" s="19"/>
      <c r="G51" s="19">
        <f aca="true" t="shared" si="14" ref="G51:M51">SUM(G52:G58)</f>
        <v>0</v>
      </c>
      <c r="H51" s="19">
        <f t="shared" si="14"/>
        <v>11</v>
      </c>
      <c r="I51" s="19">
        <f t="shared" si="14"/>
        <v>13</v>
      </c>
      <c r="J51" s="19">
        <f t="shared" si="14"/>
        <v>0</v>
      </c>
      <c r="K51" s="19">
        <f t="shared" si="14"/>
        <v>0</v>
      </c>
      <c r="L51" s="19">
        <f t="shared" si="14"/>
        <v>1</v>
      </c>
      <c r="M51" s="19">
        <f t="shared" si="14"/>
        <v>25</v>
      </c>
      <c r="O51"/>
      <c r="P51"/>
      <c r="Q51"/>
    </row>
    <row r="52" spans="3:17" ht="12.75">
      <c r="C52" s="20" t="s">
        <v>206</v>
      </c>
      <c r="D52" s="20" t="s">
        <v>207</v>
      </c>
      <c r="E52" s="19">
        <v>0</v>
      </c>
      <c r="F52" s="19">
        <v>0</v>
      </c>
      <c r="G52" s="19">
        <v>0</v>
      </c>
      <c r="H52" s="19">
        <v>3</v>
      </c>
      <c r="I52" s="19">
        <v>0</v>
      </c>
      <c r="J52" s="19">
        <v>0</v>
      </c>
      <c r="K52" s="19">
        <v>0</v>
      </c>
      <c r="L52" s="19">
        <v>0</v>
      </c>
      <c r="M52" s="19">
        <f aca="true" t="shared" si="15" ref="M52:M58">SUM(E52:L52)</f>
        <v>3</v>
      </c>
      <c r="O52"/>
      <c r="P52"/>
      <c r="Q52"/>
    </row>
    <row r="53" spans="3:17" ht="12.75">
      <c r="C53" s="20" t="s">
        <v>209</v>
      </c>
      <c r="D53" s="66" t="s">
        <v>474</v>
      </c>
      <c r="E53" s="19">
        <v>0</v>
      </c>
      <c r="F53" s="19"/>
      <c r="G53" s="19">
        <v>0</v>
      </c>
      <c r="H53" s="19">
        <v>0</v>
      </c>
      <c r="I53" s="19">
        <v>1</v>
      </c>
      <c r="J53" s="19">
        <v>0</v>
      </c>
      <c r="K53" s="19">
        <v>0</v>
      </c>
      <c r="L53" s="19">
        <v>0</v>
      </c>
      <c r="M53" s="19">
        <f t="shared" si="15"/>
        <v>1</v>
      </c>
      <c r="O53"/>
      <c r="P53"/>
      <c r="Q53"/>
    </row>
    <row r="54" spans="3:17" ht="12.75">
      <c r="C54" s="20" t="s">
        <v>210</v>
      </c>
      <c r="D54" s="20" t="s">
        <v>475</v>
      </c>
      <c r="E54" s="19">
        <v>0</v>
      </c>
      <c r="F54" s="19">
        <v>0</v>
      </c>
      <c r="G54" s="19">
        <v>0</v>
      </c>
      <c r="H54" s="19">
        <v>2</v>
      </c>
      <c r="I54" s="19">
        <v>5</v>
      </c>
      <c r="J54" s="19">
        <v>0</v>
      </c>
      <c r="K54" s="19">
        <v>0</v>
      </c>
      <c r="L54" s="19">
        <v>0</v>
      </c>
      <c r="M54" s="19">
        <f t="shared" si="15"/>
        <v>7</v>
      </c>
      <c r="O54"/>
      <c r="P54"/>
      <c r="Q54"/>
    </row>
    <row r="55" spans="3:13" ht="12.75">
      <c r="C55" s="20" t="s">
        <v>477</v>
      </c>
      <c r="D55" s="66" t="s">
        <v>478</v>
      </c>
      <c r="E55" s="19">
        <v>0</v>
      </c>
      <c r="F55" s="19"/>
      <c r="G55" s="19">
        <v>0</v>
      </c>
      <c r="H55" s="19">
        <v>1</v>
      </c>
      <c r="I55" s="19">
        <v>1</v>
      </c>
      <c r="J55" s="19">
        <v>0</v>
      </c>
      <c r="K55" s="19">
        <v>0</v>
      </c>
      <c r="L55" s="19">
        <v>0</v>
      </c>
      <c r="M55" s="19">
        <f t="shared" si="15"/>
        <v>2</v>
      </c>
    </row>
    <row r="56" spans="3:13" ht="12">
      <c r="C56" s="20" t="s">
        <v>212</v>
      </c>
      <c r="D56" s="20" t="s">
        <v>213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f t="shared" si="15"/>
        <v>1</v>
      </c>
    </row>
    <row r="57" spans="3:13" ht="12">
      <c r="C57" s="20" t="s">
        <v>214</v>
      </c>
      <c r="D57" s="20" t="s">
        <v>215</v>
      </c>
      <c r="E57" s="19">
        <v>0</v>
      </c>
      <c r="F57" s="19">
        <v>0</v>
      </c>
      <c r="G57" s="19">
        <v>0</v>
      </c>
      <c r="H57" s="19">
        <v>3</v>
      </c>
      <c r="I57" s="19">
        <v>5</v>
      </c>
      <c r="J57" s="19">
        <v>0</v>
      </c>
      <c r="K57" s="19">
        <v>0</v>
      </c>
      <c r="L57" s="19">
        <v>1</v>
      </c>
      <c r="M57" s="19">
        <f t="shared" si="15"/>
        <v>9</v>
      </c>
    </row>
    <row r="58" spans="3:13" ht="12">
      <c r="C58" s="20" t="s">
        <v>218</v>
      </c>
      <c r="D58" s="20" t="s">
        <v>219</v>
      </c>
      <c r="E58" s="19">
        <v>0</v>
      </c>
      <c r="F58" s="19">
        <v>0</v>
      </c>
      <c r="G58" s="19">
        <v>0</v>
      </c>
      <c r="H58" s="19">
        <v>1</v>
      </c>
      <c r="I58" s="19">
        <v>1</v>
      </c>
      <c r="J58" s="19">
        <v>0</v>
      </c>
      <c r="K58" s="19">
        <v>0</v>
      </c>
      <c r="L58" s="19">
        <v>0</v>
      </c>
      <c r="M58" s="19">
        <f t="shared" si="15"/>
        <v>2</v>
      </c>
    </row>
    <row r="59" spans="2:13" ht="12">
      <c r="B59" s="20" t="s">
        <v>66</v>
      </c>
      <c r="E59" s="19">
        <f>SUM(E60:E60)</f>
        <v>0</v>
      </c>
      <c r="F59" s="19"/>
      <c r="G59" s="19">
        <f aca="true" t="shared" si="16" ref="G59:M59">SUM(G60:G60)</f>
        <v>0</v>
      </c>
      <c r="H59" s="19">
        <f t="shared" si="16"/>
        <v>1</v>
      </c>
      <c r="I59" s="19">
        <f t="shared" si="16"/>
        <v>5</v>
      </c>
      <c r="J59" s="19">
        <f t="shared" si="16"/>
        <v>1</v>
      </c>
      <c r="K59" s="19">
        <f t="shared" si="16"/>
        <v>0</v>
      </c>
      <c r="L59" s="19">
        <f t="shared" si="16"/>
        <v>0</v>
      </c>
      <c r="M59" s="19">
        <f t="shared" si="16"/>
        <v>7</v>
      </c>
    </row>
    <row r="60" spans="3:13" ht="12">
      <c r="C60" s="20" t="s">
        <v>225</v>
      </c>
      <c r="D60" s="20" t="s">
        <v>226</v>
      </c>
      <c r="E60" s="19">
        <v>0</v>
      </c>
      <c r="F60" s="19">
        <v>0</v>
      </c>
      <c r="G60" s="19">
        <v>0</v>
      </c>
      <c r="H60" s="19">
        <v>1</v>
      </c>
      <c r="I60" s="19">
        <v>5</v>
      </c>
      <c r="J60" s="19">
        <v>1</v>
      </c>
      <c r="K60" s="19">
        <v>0</v>
      </c>
      <c r="L60" s="19"/>
      <c r="M60" s="19">
        <f>SUM(E60:L60)</f>
        <v>7</v>
      </c>
    </row>
    <row r="61" spans="2:13" ht="12">
      <c r="B61" s="20" t="s">
        <v>67</v>
      </c>
      <c r="E61" s="19">
        <f>SUM(E62:E64)</f>
        <v>0</v>
      </c>
      <c r="F61" s="19"/>
      <c r="G61" s="19">
        <f aca="true" t="shared" si="17" ref="G61:M61">SUM(G62:G64)</f>
        <v>2</v>
      </c>
      <c r="H61" s="19">
        <f t="shared" si="17"/>
        <v>9</v>
      </c>
      <c r="I61" s="19">
        <f t="shared" si="17"/>
        <v>6</v>
      </c>
      <c r="J61" s="19">
        <f t="shared" si="17"/>
        <v>0</v>
      </c>
      <c r="K61" s="19">
        <f t="shared" si="17"/>
        <v>0</v>
      </c>
      <c r="L61" s="19">
        <f t="shared" si="17"/>
        <v>2</v>
      </c>
      <c r="M61" s="19">
        <f t="shared" si="17"/>
        <v>19</v>
      </c>
    </row>
    <row r="62" spans="3:13" ht="12">
      <c r="C62" s="20" t="s">
        <v>236</v>
      </c>
      <c r="D62" s="20" t="s">
        <v>237</v>
      </c>
      <c r="E62" s="19">
        <v>0</v>
      </c>
      <c r="F62" s="19">
        <v>0</v>
      </c>
      <c r="G62" s="19">
        <v>1</v>
      </c>
      <c r="H62" s="19">
        <v>2</v>
      </c>
      <c r="I62" s="19">
        <v>1</v>
      </c>
      <c r="J62" s="19">
        <v>0</v>
      </c>
      <c r="K62" s="19">
        <v>0</v>
      </c>
      <c r="L62" s="19">
        <v>0</v>
      </c>
      <c r="M62" s="19">
        <f>SUM(E62:L62)</f>
        <v>4</v>
      </c>
    </row>
    <row r="63" spans="3:13" ht="12">
      <c r="C63" s="20" t="s">
        <v>238</v>
      </c>
      <c r="D63" s="20" t="s">
        <v>239</v>
      </c>
      <c r="E63" s="19">
        <v>0</v>
      </c>
      <c r="F63" s="19">
        <v>0</v>
      </c>
      <c r="G63" s="19">
        <v>0</v>
      </c>
      <c r="H63" s="19">
        <v>1</v>
      </c>
      <c r="I63" s="19">
        <v>0</v>
      </c>
      <c r="J63" s="19">
        <v>0</v>
      </c>
      <c r="K63" s="19">
        <v>0</v>
      </c>
      <c r="L63" s="19">
        <v>0</v>
      </c>
      <c r="M63" s="19">
        <f>SUM(E63:L63)</f>
        <v>1</v>
      </c>
    </row>
    <row r="64" spans="3:13" ht="12">
      <c r="C64" s="20" t="s">
        <v>240</v>
      </c>
      <c r="D64" s="20" t="s">
        <v>202</v>
      </c>
      <c r="E64" s="19">
        <v>0</v>
      </c>
      <c r="F64" s="19">
        <v>0</v>
      </c>
      <c r="G64" s="19">
        <v>1</v>
      </c>
      <c r="H64" s="19">
        <v>6</v>
      </c>
      <c r="I64" s="19">
        <v>5</v>
      </c>
      <c r="J64" s="19">
        <v>0</v>
      </c>
      <c r="K64" s="19">
        <v>0</v>
      </c>
      <c r="L64" s="19">
        <v>2</v>
      </c>
      <c r="M64" s="19">
        <f>SUM(E64:L64)</f>
        <v>14</v>
      </c>
    </row>
    <row r="65" spans="2:13" ht="12">
      <c r="B65" s="20" t="s">
        <v>68</v>
      </c>
      <c r="E65" s="19">
        <f>SUM(E66:E67)</f>
        <v>1</v>
      </c>
      <c r="F65" s="19"/>
      <c r="G65" s="19">
        <f>SUM(G66:G67)</f>
        <v>0</v>
      </c>
      <c r="H65" s="19">
        <f aca="true" t="shared" si="18" ref="H65:M65">SUM(H66:H69)</f>
        <v>1</v>
      </c>
      <c r="I65" s="19">
        <f t="shared" si="18"/>
        <v>2</v>
      </c>
      <c r="J65" s="19">
        <f t="shared" si="18"/>
        <v>0</v>
      </c>
      <c r="K65" s="19">
        <f t="shared" si="18"/>
        <v>0</v>
      </c>
      <c r="L65" s="19">
        <f t="shared" si="18"/>
        <v>0</v>
      </c>
      <c r="M65" s="19">
        <f t="shared" si="18"/>
        <v>4</v>
      </c>
    </row>
    <row r="66" spans="3:13" ht="12">
      <c r="C66" s="20" t="s">
        <v>241</v>
      </c>
      <c r="D66" s="20" t="s">
        <v>242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f>SUM(E66:L66)</f>
        <v>0</v>
      </c>
    </row>
    <row r="67" spans="3:13" ht="12">
      <c r="C67" s="79" t="s">
        <v>243</v>
      </c>
      <c r="D67" s="20" t="s">
        <v>202</v>
      </c>
      <c r="E67" s="19">
        <v>1</v>
      </c>
      <c r="F67" s="19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f>SUM(E67:L67)</f>
        <v>1</v>
      </c>
    </row>
    <row r="68" spans="3:13" ht="12">
      <c r="C68" s="20" t="s">
        <v>249</v>
      </c>
      <c r="D68" s="20" t="s">
        <v>250</v>
      </c>
      <c r="E68" s="19">
        <v>0</v>
      </c>
      <c r="F68" s="19"/>
      <c r="G68" s="19">
        <v>0</v>
      </c>
      <c r="H68" s="19">
        <v>1</v>
      </c>
      <c r="I68" s="19">
        <v>0</v>
      </c>
      <c r="J68" s="19">
        <v>0</v>
      </c>
      <c r="K68" s="19">
        <v>0</v>
      </c>
      <c r="L68" s="19">
        <v>0</v>
      </c>
      <c r="M68" s="19">
        <f>SUM(E68:L68)</f>
        <v>1</v>
      </c>
    </row>
    <row r="69" spans="3:13" ht="12">
      <c r="C69" s="20" t="s">
        <v>251</v>
      </c>
      <c r="D69" s="20" t="s">
        <v>537</v>
      </c>
      <c r="E69" s="19">
        <v>0</v>
      </c>
      <c r="F69" s="19"/>
      <c r="G69" s="19">
        <v>0</v>
      </c>
      <c r="H69" s="19">
        <v>0</v>
      </c>
      <c r="I69" s="19">
        <v>2</v>
      </c>
      <c r="J69" s="19">
        <v>0</v>
      </c>
      <c r="K69" s="19">
        <v>0</v>
      </c>
      <c r="L69" s="19">
        <v>0</v>
      </c>
      <c r="M69" s="19">
        <f>SUM(E69:L69)</f>
        <v>2</v>
      </c>
    </row>
    <row r="70" spans="2:13" ht="12">
      <c r="B70" s="20" t="s">
        <v>69</v>
      </c>
      <c r="E70" s="19">
        <f>SUM(E71:E72)</f>
        <v>0</v>
      </c>
      <c r="F70" s="19"/>
      <c r="G70" s="19">
        <f aca="true" t="shared" si="19" ref="G70:M70">SUM(G71:G72)</f>
        <v>0</v>
      </c>
      <c r="H70" s="19">
        <f t="shared" si="19"/>
        <v>2</v>
      </c>
      <c r="I70" s="19">
        <f t="shared" si="19"/>
        <v>0</v>
      </c>
      <c r="J70" s="19">
        <f t="shared" si="19"/>
        <v>1</v>
      </c>
      <c r="K70" s="19">
        <f t="shared" si="19"/>
        <v>0</v>
      </c>
      <c r="L70" s="19">
        <f t="shared" si="19"/>
        <v>0</v>
      </c>
      <c r="M70" s="19">
        <f t="shared" si="19"/>
        <v>3</v>
      </c>
    </row>
    <row r="71" spans="3:13" ht="12">
      <c r="C71" s="20" t="s">
        <v>252</v>
      </c>
      <c r="D71" s="20" t="s">
        <v>253</v>
      </c>
      <c r="E71" s="19">
        <v>0</v>
      </c>
      <c r="F71" s="19">
        <v>0</v>
      </c>
      <c r="G71" s="19">
        <v>0</v>
      </c>
      <c r="H71" s="19">
        <v>1</v>
      </c>
      <c r="I71" s="19">
        <v>0</v>
      </c>
      <c r="J71" s="19">
        <v>1</v>
      </c>
      <c r="K71" s="19">
        <v>0</v>
      </c>
      <c r="L71" s="19">
        <v>0</v>
      </c>
      <c r="M71" s="19">
        <f>SUM(E71:L71)</f>
        <v>2</v>
      </c>
    </row>
    <row r="72" spans="3:13" ht="12">
      <c r="C72" s="20" t="s">
        <v>254</v>
      </c>
      <c r="D72" s="20" t="s">
        <v>255</v>
      </c>
      <c r="E72" s="19">
        <v>0</v>
      </c>
      <c r="F72" s="19">
        <v>0</v>
      </c>
      <c r="G72" s="19">
        <v>0</v>
      </c>
      <c r="H72" s="19">
        <v>1</v>
      </c>
      <c r="I72" s="19">
        <v>0</v>
      </c>
      <c r="J72" s="19">
        <v>0</v>
      </c>
      <c r="K72" s="19">
        <v>0</v>
      </c>
      <c r="L72" s="19">
        <v>0</v>
      </c>
      <c r="M72" s="19">
        <f>SUM(E72:L72)</f>
        <v>1</v>
      </c>
    </row>
    <row r="73" spans="2:13" ht="12">
      <c r="B73" s="20" t="s">
        <v>70</v>
      </c>
      <c r="E73" s="19">
        <f>SUM(E74:E76)</f>
        <v>0</v>
      </c>
      <c r="F73" s="19">
        <v>0</v>
      </c>
      <c r="G73" s="19">
        <f aca="true" t="shared" si="20" ref="G73:M73">SUM(G74:G76)</f>
        <v>1</v>
      </c>
      <c r="H73" s="19">
        <f t="shared" si="20"/>
        <v>5</v>
      </c>
      <c r="I73" s="19">
        <f t="shared" si="20"/>
        <v>7</v>
      </c>
      <c r="J73" s="19">
        <f t="shared" si="20"/>
        <v>1</v>
      </c>
      <c r="K73" s="19">
        <f t="shared" si="20"/>
        <v>0</v>
      </c>
      <c r="L73" s="19">
        <f t="shared" si="20"/>
        <v>5</v>
      </c>
      <c r="M73" s="19">
        <f t="shared" si="20"/>
        <v>19</v>
      </c>
    </row>
    <row r="74" spans="3:13" ht="12">
      <c r="C74" s="20" t="s">
        <v>259</v>
      </c>
      <c r="D74" s="20" t="s">
        <v>260</v>
      </c>
      <c r="E74" s="19">
        <v>0</v>
      </c>
      <c r="F74" s="19"/>
      <c r="G74" s="19">
        <v>0</v>
      </c>
      <c r="H74" s="19">
        <v>0</v>
      </c>
      <c r="I74" s="19">
        <v>1</v>
      </c>
      <c r="J74" s="19">
        <v>1</v>
      </c>
      <c r="K74" s="19">
        <v>0</v>
      </c>
      <c r="L74" s="19">
        <v>2</v>
      </c>
      <c r="M74" s="19">
        <f>SUM(E74:L74)</f>
        <v>4</v>
      </c>
    </row>
    <row r="75" spans="3:13" ht="12">
      <c r="C75" s="20" t="s">
        <v>262</v>
      </c>
      <c r="D75" s="20" t="s">
        <v>263</v>
      </c>
      <c r="E75" s="19">
        <v>0</v>
      </c>
      <c r="F75" s="19">
        <v>0</v>
      </c>
      <c r="G75" s="19">
        <v>1</v>
      </c>
      <c r="H75" s="19">
        <v>2</v>
      </c>
      <c r="I75" s="19">
        <v>5</v>
      </c>
      <c r="J75" s="19">
        <v>0</v>
      </c>
      <c r="K75" s="19">
        <v>0</v>
      </c>
      <c r="L75" s="19">
        <v>0</v>
      </c>
      <c r="M75" s="19">
        <f>SUM(E75:L75)</f>
        <v>8</v>
      </c>
    </row>
    <row r="76" spans="3:13" ht="12">
      <c r="C76" s="20" t="s">
        <v>264</v>
      </c>
      <c r="D76" s="20" t="s">
        <v>202</v>
      </c>
      <c r="E76" s="19">
        <v>0</v>
      </c>
      <c r="F76" s="19">
        <v>0</v>
      </c>
      <c r="G76" s="19">
        <v>0</v>
      </c>
      <c r="H76" s="19">
        <v>3</v>
      </c>
      <c r="I76" s="19">
        <v>1</v>
      </c>
      <c r="J76" s="19">
        <v>0</v>
      </c>
      <c r="K76" s="19">
        <v>0</v>
      </c>
      <c r="L76" s="19">
        <v>3</v>
      </c>
      <c r="M76" s="19">
        <f>SUM(E76:L76)</f>
        <v>7</v>
      </c>
    </row>
    <row r="77" spans="2:13" ht="12">
      <c r="B77" s="20" t="s">
        <v>71</v>
      </c>
      <c r="E77" s="19">
        <f>SUM(E78:E81)</f>
        <v>0</v>
      </c>
      <c r="F77" s="19">
        <v>0</v>
      </c>
      <c r="G77" s="19">
        <f aca="true" t="shared" si="21" ref="G77:M77">SUM(G78:G81)</f>
        <v>0</v>
      </c>
      <c r="H77" s="19">
        <f t="shared" si="21"/>
        <v>2</v>
      </c>
      <c r="I77" s="19">
        <f t="shared" si="21"/>
        <v>7</v>
      </c>
      <c r="J77" s="19">
        <f t="shared" si="21"/>
        <v>1</v>
      </c>
      <c r="K77" s="19">
        <f t="shared" si="21"/>
        <v>0</v>
      </c>
      <c r="L77" s="19">
        <f t="shared" si="21"/>
        <v>0</v>
      </c>
      <c r="M77" s="19">
        <f t="shared" si="21"/>
        <v>10</v>
      </c>
    </row>
    <row r="78" spans="3:13" ht="12">
      <c r="C78" s="20" t="s">
        <v>267</v>
      </c>
      <c r="D78" s="20" t="s">
        <v>268</v>
      </c>
      <c r="E78" s="19">
        <v>0</v>
      </c>
      <c r="F78" s="19">
        <v>0</v>
      </c>
      <c r="G78" s="19">
        <v>0</v>
      </c>
      <c r="H78" s="19">
        <v>1</v>
      </c>
      <c r="I78" s="19">
        <v>0</v>
      </c>
      <c r="J78" s="19">
        <v>0</v>
      </c>
      <c r="K78" s="19">
        <v>0</v>
      </c>
      <c r="L78" s="19">
        <v>0</v>
      </c>
      <c r="M78" s="19">
        <f>SUM(E78:L78)</f>
        <v>1</v>
      </c>
    </row>
    <row r="79" spans="3:13" ht="12">
      <c r="C79" s="20" t="s">
        <v>269</v>
      </c>
      <c r="D79" s="20" t="s">
        <v>270</v>
      </c>
      <c r="E79" s="19">
        <v>0</v>
      </c>
      <c r="F79" s="19">
        <v>0</v>
      </c>
      <c r="G79" s="19">
        <v>0</v>
      </c>
      <c r="H79" s="19">
        <v>1</v>
      </c>
      <c r="I79" s="19">
        <v>2</v>
      </c>
      <c r="J79" s="19">
        <v>0</v>
      </c>
      <c r="K79" s="19">
        <v>0</v>
      </c>
      <c r="L79" s="19">
        <v>0</v>
      </c>
      <c r="M79" s="19">
        <f>SUM(E79:L79)</f>
        <v>3</v>
      </c>
    </row>
    <row r="80" spans="3:13" ht="12">
      <c r="C80" s="20" t="s">
        <v>546</v>
      </c>
      <c r="D80" s="20" t="s">
        <v>633</v>
      </c>
      <c r="E80" s="19">
        <v>0</v>
      </c>
      <c r="F80" s="19"/>
      <c r="G80" s="19">
        <v>0</v>
      </c>
      <c r="H80" s="19">
        <v>0</v>
      </c>
      <c r="I80" s="19">
        <v>1</v>
      </c>
      <c r="J80" s="19">
        <v>0</v>
      </c>
      <c r="K80" s="19">
        <v>0</v>
      </c>
      <c r="L80" s="19">
        <v>0</v>
      </c>
      <c r="M80" s="19">
        <f>SUM(E80:L80)</f>
        <v>1</v>
      </c>
    </row>
    <row r="81" spans="3:13" ht="12">
      <c r="C81" s="20" t="s">
        <v>271</v>
      </c>
      <c r="D81" s="20" t="s">
        <v>202</v>
      </c>
      <c r="E81" s="19">
        <v>0</v>
      </c>
      <c r="F81" s="19">
        <v>0</v>
      </c>
      <c r="G81" s="19">
        <v>0</v>
      </c>
      <c r="H81" s="19">
        <v>0</v>
      </c>
      <c r="I81" s="19">
        <v>4</v>
      </c>
      <c r="J81" s="19">
        <v>1</v>
      </c>
      <c r="K81" s="19">
        <v>0</v>
      </c>
      <c r="L81" s="19"/>
      <c r="M81" s="19">
        <f>SUM(E81:L81)</f>
        <v>5</v>
      </c>
    </row>
    <row r="82" spans="2:13" ht="12">
      <c r="B82" s="20" t="s">
        <v>72</v>
      </c>
      <c r="E82" s="19">
        <f>E83</f>
        <v>0</v>
      </c>
      <c r="F82" s="19">
        <v>0</v>
      </c>
      <c r="G82" s="19">
        <f aca="true" t="shared" si="22" ref="G82:M82">G83</f>
        <v>0</v>
      </c>
      <c r="H82" s="19">
        <f t="shared" si="22"/>
        <v>1</v>
      </c>
      <c r="I82" s="19">
        <f t="shared" si="22"/>
        <v>1</v>
      </c>
      <c r="J82" s="19">
        <f t="shared" si="22"/>
        <v>0</v>
      </c>
      <c r="K82" s="19">
        <f t="shared" si="22"/>
        <v>0</v>
      </c>
      <c r="L82" s="19">
        <f t="shared" si="22"/>
        <v>0</v>
      </c>
      <c r="M82" s="19">
        <f t="shared" si="22"/>
        <v>2</v>
      </c>
    </row>
    <row r="83" spans="3:13" ht="12">
      <c r="C83" s="20" t="s">
        <v>274</v>
      </c>
      <c r="D83" s="20" t="s">
        <v>275</v>
      </c>
      <c r="E83" s="19">
        <v>0</v>
      </c>
      <c r="F83" s="19">
        <v>0</v>
      </c>
      <c r="G83" s="19">
        <v>0</v>
      </c>
      <c r="H83" s="19">
        <v>1</v>
      </c>
      <c r="I83" s="19">
        <v>1</v>
      </c>
      <c r="J83" s="19">
        <v>0</v>
      </c>
      <c r="K83" s="19">
        <v>0</v>
      </c>
      <c r="L83" s="19">
        <v>0</v>
      </c>
      <c r="M83" s="19">
        <f>SUM(E83:L83)</f>
        <v>2</v>
      </c>
    </row>
    <row r="84" spans="2:13" ht="12">
      <c r="B84" s="20" t="s">
        <v>73</v>
      </c>
      <c r="E84" s="19">
        <f>SUM(E85:E87)</f>
        <v>0</v>
      </c>
      <c r="F84" s="19">
        <v>0</v>
      </c>
      <c r="G84" s="19">
        <f aca="true" t="shared" si="23" ref="G84:M84">SUM(G85:G87)</f>
        <v>0</v>
      </c>
      <c r="H84" s="19">
        <f t="shared" si="23"/>
        <v>2</v>
      </c>
      <c r="I84" s="19">
        <f t="shared" si="23"/>
        <v>1</v>
      </c>
      <c r="J84" s="19">
        <f t="shared" si="23"/>
        <v>0</v>
      </c>
      <c r="K84" s="19">
        <f t="shared" si="23"/>
        <v>0</v>
      </c>
      <c r="L84" s="19">
        <f t="shared" si="23"/>
        <v>0</v>
      </c>
      <c r="M84" s="19">
        <f t="shared" si="23"/>
        <v>3</v>
      </c>
    </row>
    <row r="85" spans="3:13" ht="12">
      <c r="C85" s="20" t="s">
        <v>276</v>
      </c>
      <c r="D85" s="20" t="s">
        <v>277</v>
      </c>
      <c r="E85" s="19">
        <v>0</v>
      </c>
      <c r="F85" s="19">
        <v>0</v>
      </c>
      <c r="G85" s="19">
        <v>0</v>
      </c>
      <c r="H85" s="19">
        <v>1</v>
      </c>
      <c r="I85" s="19">
        <v>0</v>
      </c>
      <c r="J85" s="19">
        <v>0</v>
      </c>
      <c r="K85" s="19">
        <v>0</v>
      </c>
      <c r="L85" s="19">
        <v>0</v>
      </c>
      <c r="M85" s="19">
        <f>SUM(E85:L85)</f>
        <v>1</v>
      </c>
    </row>
    <row r="86" spans="3:13" ht="12">
      <c r="C86" s="20" t="s">
        <v>278</v>
      </c>
      <c r="D86" s="20" t="s">
        <v>279</v>
      </c>
      <c r="E86" s="19">
        <v>0</v>
      </c>
      <c r="F86" s="19">
        <v>0</v>
      </c>
      <c r="G86" s="19">
        <v>0</v>
      </c>
      <c r="H86" s="19">
        <v>1</v>
      </c>
      <c r="I86" s="19">
        <v>0</v>
      </c>
      <c r="J86" s="19">
        <v>0</v>
      </c>
      <c r="K86" s="19">
        <v>0</v>
      </c>
      <c r="L86" s="19">
        <v>0</v>
      </c>
      <c r="M86" s="19">
        <f>SUM(E86:L86)</f>
        <v>1</v>
      </c>
    </row>
    <row r="87" spans="3:13" ht="12">
      <c r="C87" s="20" t="s">
        <v>280</v>
      </c>
      <c r="D87" s="20" t="s">
        <v>281</v>
      </c>
      <c r="E87" s="19">
        <v>0</v>
      </c>
      <c r="F87" s="19">
        <v>0</v>
      </c>
      <c r="G87" s="19">
        <v>0</v>
      </c>
      <c r="H87" s="19">
        <v>0</v>
      </c>
      <c r="I87" s="19">
        <v>1</v>
      </c>
      <c r="J87" s="19">
        <v>0</v>
      </c>
      <c r="K87" s="19">
        <v>0</v>
      </c>
      <c r="L87" s="19">
        <v>0</v>
      </c>
      <c r="M87" s="19">
        <f>SUM(E87:L87)</f>
        <v>1</v>
      </c>
    </row>
    <row r="88" spans="2:15" ht="12.75">
      <c r="B88" s="20" t="s">
        <v>74</v>
      </c>
      <c r="E88" s="19">
        <f aca="true" t="shared" si="24" ref="E88:L88">SUM(E89:E92)</f>
        <v>0</v>
      </c>
      <c r="F88" s="19"/>
      <c r="G88" s="19">
        <f t="shared" si="24"/>
        <v>1</v>
      </c>
      <c r="H88" s="19">
        <f t="shared" si="24"/>
        <v>9</v>
      </c>
      <c r="I88" s="19">
        <f t="shared" si="24"/>
        <v>7</v>
      </c>
      <c r="J88" s="19">
        <f t="shared" si="24"/>
        <v>0</v>
      </c>
      <c r="K88" s="19">
        <f t="shared" si="24"/>
        <v>0</v>
      </c>
      <c r="L88" s="19">
        <f t="shared" si="24"/>
        <v>0</v>
      </c>
      <c r="M88" s="19">
        <f>SUM(M89:M92)</f>
        <v>17</v>
      </c>
      <c r="N88"/>
      <c r="O88"/>
    </row>
    <row r="89" spans="3:13" ht="12">
      <c r="C89" s="20" t="s">
        <v>283</v>
      </c>
      <c r="D89" s="20" t="s">
        <v>284</v>
      </c>
      <c r="E89" s="19">
        <v>0</v>
      </c>
      <c r="F89" s="19">
        <v>0</v>
      </c>
      <c r="G89" s="19">
        <v>0</v>
      </c>
      <c r="H89" s="19">
        <v>6</v>
      </c>
      <c r="I89" s="19">
        <v>5</v>
      </c>
      <c r="J89" s="19">
        <v>0</v>
      </c>
      <c r="K89" s="19">
        <v>0</v>
      </c>
      <c r="L89" s="19">
        <v>0</v>
      </c>
      <c r="M89" s="19">
        <f>SUM(E89:L89)</f>
        <v>11</v>
      </c>
    </row>
    <row r="90" spans="3:13" ht="12">
      <c r="C90" s="20" t="s">
        <v>285</v>
      </c>
      <c r="D90" s="20" t="s">
        <v>286</v>
      </c>
      <c r="E90" s="19">
        <v>0</v>
      </c>
      <c r="F90" s="19">
        <v>0</v>
      </c>
      <c r="G90" s="19">
        <v>0</v>
      </c>
      <c r="H90" s="19">
        <v>1</v>
      </c>
      <c r="I90" s="19">
        <v>0</v>
      </c>
      <c r="J90" s="19">
        <v>0</v>
      </c>
      <c r="K90" s="19">
        <v>0</v>
      </c>
      <c r="L90" s="19">
        <v>0</v>
      </c>
      <c r="M90" s="19">
        <f>SUM(E90:L90)</f>
        <v>1</v>
      </c>
    </row>
    <row r="91" spans="3:13" ht="12">
      <c r="C91" s="20" t="s">
        <v>289</v>
      </c>
      <c r="D91" s="20" t="s">
        <v>290</v>
      </c>
      <c r="E91" s="19">
        <v>0</v>
      </c>
      <c r="F91" s="19">
        <v>0</v>
      </c>
      <c r="G91" s="19">
        <v>0</v>
      </c>
      <c r="H91" s="19">
        <v>2</v>
      </c>
      <c r="I91" s="19">
        <v>0</v>
      </c>
      <c r="J91" s="19">
        <v>0</v>
      </c>
      <c r="K91" s="19">
        <v>0</v>
      </c>
      <c r="L91" s="19">
        <v>0</v>
      </c>
      <c r="M91" s="19">
        <f>SUM(E91:L91)</f>
        <v>2</v>
      </c>
    </row>
    <row r="92" spans="3:13" ht="12">
      <c r="C92" s="20" t="s">
        <v>556</v>
      </c>
      <c r="D92" s="20" t="s">
        <v>557</v>
      </c>
      <c r="E92" s="19">
        <v>0</v>
      </c>
      <c r="F92" s="19"/>
      <c r="G92" s="19">
        <v>1</v>
      </c>
      <c r="H92" s="19">
        <v>0</v>
      </c>
      <c r="I92" s="19">
        <v>2</v>
      </c>
      <c r="J92" s="19">
        <v>0</v>
      </c>
      <c r="K92" s="19">
        <v>0</v>
      </c>
      <c r="L92" s="19">
        <v>0</v>
      </c>
      <c r="M92" s="19">
        <f>SUM(E92:L92)</f>
        <v>3</v>
      </c>
    </row>
    <row r="93" spans="2:13" ht="12">
      <c r="B93" s="20" t="s">
        <v>75</v>
      </c>
      <c r="E93" s="19">
        <f>E94</f>
        <v>0</v>
      </c>
      <c r="F93" s="19">
        <v>0</v>
      </c>
      <c r="G93" s="19">
        <f aca="true" t="shared" si="25" ref="G93:M93">G94</f>
        <v>0</v>
      </c>
      <c r="H93" s="19">
        <f t="shared" si="25"/>
        <v>1</v>
      </c>
      <c r="I93" s="19">
        <f t="shared" si="25"/>
        <v>8</v>
      </c>
      <c r="J93" s="19">
        <f t="shared" si="25"/>
        <v>0</v>
      </c>
      <c r="K93" s="19">
        <f t="shared" si="25"/>
        <v>0</v>
      </c>
      <c r="L93" s="19">
        <f t="shared" si="25"/>
        <v>0</v>
      </c>
      <c r="M93" s="19">
        <f t="shared" si="25"/>
        <v>9</v>
      </c>
    </row>
    <row r="94" spans="3:13" ht="12">
      <c r="C94" s="20" t="s">
        <v>293</v>
      </c>
      <c r="D94" s="20" t="s">
        <v>294</v>
      </c>
      <c r="E94" s="19">
        <v>0</v>
      </c>
      <c r="F94" s="19">
        <v>0</v>
      </c>
      <c r="G94" s="19">
        <v>0</v>
      </c>
      <c r="H94" s="19">
        <v>1</v>
      </c>
      <c r="I94" s="19">
        <v>8</v>
      </c>
      <c r="J94" s="19">
        <v>0</v>
      </c>
      <c r="K94" s="19">
        <v>0</v>
      </c>
      <c r="L94" s="19">
        <v>0</v>
      </c>
      <c r="M94" s="19">
        <f>SUM(E94:L94)</f>
        <v>9</v>
      </c>
    </row>
    <row r="95" spans="2:13" ht="12">
      <c r="B95" s="20" t="s">
        <v>77</v>
      </c>
      <c r="E95" s="19">
        <f>SUM(E96:E97)</f>
        <v>0</v>
      </c>
      <c r="F95" s="19">
        <v>0</v>
      </c>
      <c r="G95" s="19">
        <f aca="true" t="shared" si="26" ref="G95:M95">SUM(G96:G97)</f>
        <v>0</v>
      </c>
      <c r="H95" s="19">
        <f t="shared" si="26"/>
        <v>6</v>
      </c>
      <c r="I95" s="19">
        <f t="shared" si="26"/>
        <v>7</v>
      </c>
      <c r="J95" s="19">
        <f t="shared" si="26"/>
        <v>0</v>
      </c>
      <c r="K95" s="19">
        <f t="shared" si="26"/>
        <v>0</v>
      </c>
      <c r="L95" s="19">
        <f t="shared" si="26"/>
        <v>0</v>
      </c>
      <c r="M95" s="19">
        <f t="shared" si="26"/>
        <v>13</v>
      </c>
    </row>
    <row r="96" spans="3:13" ht="12">
      <c r="C96" s="20" t="s">
        <v>309</v>
      </c>
      <c r="D96" s="20" t="s">
        <v>310</v>
      </c>
      <c r="E96" s="19">
        <v>0</v>
      </c>
      <c r="F96" s="19">
        <v>0</v>
      </c>
      <c r="G96" s="19">
        <v>0</v>
      </c>
      <c r="H96" s="19">
        <v>6</v>
      </c>
      <c r="I96" s="19">
        <v>5</v>
      </c>
      <c r="J96" s="19">
        <v>0</v>
      </c>
      <c r="K96" s="19">
        <v>0</v>
      </c>
      <c r="L96" s="19">
        <v>0</v>
      </c>
      <c r="M96" s="19">
        <f>SUM(E96:L96)</f>
        <v>11</v>
      </c>
    </row>
    <row r="97" spans="3:13" ht="12">
      <c r="C97" s="20" t="s">
        <v>312</v>
      </c>
      <c r="D97" s="20" t="s">
        <v>313</v>
      </c>
      <c r="E97" s="19">
        <v>0</v>
      </c>
      <c r="F97" s="19">
        <v>0</v>
      </c>
      <c r="G97" s="19">
        <v>0</v>
      </c>
      <c r="H97" s="19">
        <v>0</v>
      </c>
      <c r="I97" s="19">
        <v>2</v>
      </c>
      <c r="J97" s="19">
        <v>0</v>
      </c>
      <c r="K97" s="19">
        <v>0</v>
      </c>
      <c r="L97" s="19">
        <v>0</v>
      </c>
      <c r="M97" s="19">
        <f>SUM(E97:L97)</f>
        <v>2</v>
      </c>
    </row>
    <row r="98" spans="2:13" ht="12">
      <c r="B98" s="20" t="s">
        <v>78</v>
      </c>
      <c r="E98" s="19">
        <f>SUM(E99:E100)</f>
        <v>0</v>
      </c>
      <c r="F98" s="19">
        <v>0</v>
      </c>
      <c r="G98" s="19">
        <f>SUM(G99:G100)</f>
        <v>0</v>
      </c>
      <c r="H98" s="19">
        <f aca="true" t="shared" si="27" ref="H98:M98">SUM(H99:H100)</f>
        <v>4</v>
      </c>
      <c r="I98" s="19">
        <f t="shared" si="27"/>
        <v>3</v>
      </c>
      <c r="J98" s="19">
        <f t="shared" si="27"/>
        <v>0</v>
      </c>
      <c r="K98" s="19">
        <f t="shared" si="27"/>
        <v>0</v>
      </c>
      <c r="L98" s="19">
        <f t="shared" si="27"/>
        <v>4</v>
      </c>
      <c r="M98" s="19">
        <f t="shared" si="27"/>
        <v>11</v>
      </c>
    </row>
    <row r="99" spans="3:13" ht="12">
      <c r="C99" s="20" t="s">
        <v>316</v>
      </c>
      <c r="D99" s="20" t="s">
        <v>569</v>
      </c>
      <c r="E99" s="19">
        <v>0</v>
      </c>
      <c r="F99" s="19"/>
      <c r="G99" s="19">
        <v>0</v>
      </c>
      <c r="H99" s="19">
        <v>0</v>
      </c>
      <c r="I99" s="19">
        <v>1</v>
      </c>
      <c r="J99" s="19">
        <v>0</v>
      </c>
      <c r="K99" s="19">
        <v>0</v>
      </c>
      <c r="L99" s="19">
        <v>0</v>
      </c>
      <c r="M99" s="19">
        <f>SUM(E99:L99)</f>
        <v>1</v>
      </c>
    </row>
    <row r="100" spans="3:13" ht="12">
      <c r="C100" s="20" t="s">
        <v>317</v>
      </c>
      <c r="D100" s="20" t="s">
        <v>318</v>
      </c>
      <c r="E100" s="19">
        <v>0</v>
      </c>
      <c r="F100" s="19">
        <v>0</v>
      </c>
      <c r="G100" s="19">
        <v>0</v>
      </c>
      <c r="H100" s="19">
        <v>4</v>
      </c>
      <c r="I100" s="19">
        <v>2</v>
      </c>
      <c r="J100" s="19">
        <v>0</v>
      </c>
      <c r="K100" s="19">
        <v>0</v>
      </c>
      <c r="L100" s="19">
        <v>4</v>
      </c>
      <c r="M100" s="19">
        <f>SUM(E100:L100)</f>
        <v>10</v>
      </c>
    </row>
    <row r="101" spans="1:14" ht="12">
      <c r="A101" s="71" t="s">
        <v>79</v>
      </c>
      <c r="B101" s="71"/>
      <c r="C101" s="71"/>
      <c r="D101" s="71"/>
      <c r="E101" s="147">
        <f>E102+E108+E111+E116</f>
        <v>2</v>
      </c>
      <c r="F101" s="147"/>
      <c r="G101" s="147">
        <f aca="true" t="shared" si="28" ref="G101:M101">G102+G108+G111+G116</f>
        <v>6</v>
      </c>
      <c r="H101" s="147">
        <f t="shared" si="28"/>
        <v>23</v>
      </c>
      <c r="I101" s="147">
        <f t="shared" si="28"/>
        <v>25</v>
      </c>
      <c r="J101" s="147">
        <f t="shared" si="28"/>
        <v>4</v>
      </c>
      <c r="K101" s="147">
        <f t="shared" si="28"/>
        <v>0</v>
      </c>
      <c r="L101" s="147">
        <f t="shared" si="28"/>
        <v>1</v>
      </c>
      <c r="M101" s="147">
        <f t="shared" si="28"/>
        <v>61</v>
      </c>
      <c r="N101" s="19"/>
    </row>
    <row r="102" spans="2:13" ht="12">
      <c r="B102" s="20" t="s">
        <v>80</v>
      </c>
      <c r="E102" s="19">
        <f>SUM(E103:E107)</f>
        <v>0</v>
      </c>
      <c r="F102" s="19"/>
      <c r="G102" s="19">
        <f aca="true" t="shared" si="29" ref="G102:M102">SUM(G103:G107)</f>
        <v>1</v>
      </c>
      <c r="H102" s="19">
        <f t="shared" si="29"/>
        <v>6</v>
      </c>
      <c r="I102" s="19">
        <f t="shared" si="29"/>
        <v>4</v>
      </c>
      <c r="J102" s="19">
        <f t="shared" si="29"/>
        <v>1</v>
      </c>
      <c r="K102" s="19">
        <f t="shared" si="29"/>
        <v>0</v>
      </c>
      <c r="L102" s="19">
        <f t="shared" si="29"/>
        <v>0</v>
      </c>
      <c r="M102" s="19">
        <f t="shared" si="29"/>
        <v>12</v>
      </c>
    </row>
    <row r="103" spans="3:13" ht="12">
      <c r="C103" s="20" t="s">
        <v>573</v>
      </c>
      <c r="D103" s="20" t="s">
        <v>574</v>
      </c>
      <c r="E103" s="19">
        <v>0</v>
      </c>
      <c r="F103" s="19">
        <v>0</v>
      </c>
      <c r="G103" s="19">
        <v>0</v>
      </c>
      <c r="H103" s="19">
        <v>1</v>
      </c>
      <c r="I103" s="19">
        <v>1</v>
      </c>
      <c r="J103" s="19"/>
      <c r="K103" s="19">
        <v>0</v>
      </c>
      <c r="L103" s="19">
        <v>0</v>
      </c>
      <c r="M103" s="19">
        <f>SUM(E103:L103)</f>
        <v>2</v>
      </c>
    </row>
    <row r="104" spans="3:13" ht="12">
      <c r="C104" s="20" t="s">
        <v>320</v>
      </c>
      <c r="D104" s="20" t="s">
        <v>575</v>
      </c>
      <c r="E104" s="19">
        <v>0</v>
      </c>
      <c r="F104" s="19">
        <v>0</v>
      </c>
      <c r="G104" s="19">
        <v>0</v>
      </c>
      <c r="H104" s="19">
        <v>0</v>
      </c>
      <c r="I104" s="19">
        <v>1</v>
      </c>
      <c r="J104" s="19">
        <v>1</v>
      </c>
      <c r="K104" s="19">
        <v>0</v>
      </c>
      <c r="L104" s="19">
        <v>0</v>
      </c>
      <c r="M104" s="19">
        <f>SUM(E104:L104)</f>
        <v>2</v>
      </c>
    </row>
    <row r="105" spans="3:13" ht="12">
      <c r="C105" s="20" t="s">
        <v>325</v>
      </c>
      <c r="D105" s="20" t="s">
        <v>326</v>
      </c>
      <c r="E105" s="19">
        <v>0</v>
      </c>
      <c r="F105" s="19"/>
      <c r="G105" s="19">
        <v>1</v>
      </c>
      <c r="H105" s="19">
        <v>4</v>
      </c>
      <c r="I105" s="19">
        <v>1</v>
      </c>
      <c r="J105" s="19">
        <v>0</v>
      </c>
      <c r="K105" s="19">
        <v>0</v>
      </c>
      <c r="L105" s="19">
        <v>0</v>
      </c>
      <c r="M105" s="19">
        <f>SUM(E105:L105)</f>
        <v>6</v>
      </c>
    </row>
    <row r="106" spans="3:13" ht="12">
      <c r="C106" s="20" t="s">
        <v>327</v>
      </c>
      <c r="D106" s="20" t="s">
        <v>634</v>
      </c>
      <c r="E106" s="19">
        <v>0</v>
      </c>
      <c r="F106" s="19"/>
      <c r="G106" s="19">
        <v>0</v>
      </c>
      <c r="H106" s="19">
        <v>1</v>
      </c>
      <c r="I106" s="19">
        <v>0</v>
      </c>
      <c r="J106" s="19">
        <v>0</v>
      </c>
      <c r="K106" s="19">
        <v>0</v>
      </c>
      <c r="L106" s="19">
        <v>0</v>
      </c>
      <c r="M106" s="19">
        <f>SUM(E106:L106)</f>
        <v>1</v>
      </c>
    </row>
    <row r="107" spans="3:13" ht="12">
      <c r="C107" s="20" t="s">
        <v>579</v>
      </c>
      <c r="D107" s="20" t="s">
        <v>635</v>
      </c>
      <c r="E107" s="19">
        <v>0</v>
      </c>
      <c r="F107" s="19">
        <v>0</v>
      </c>
      <c r="G107" s="19">
        <v>0</v>
      </c>
      <c r="H107" s="19">
        <v>0</v>
      </c>
      <c r="I107" s="19">
        <v>1</v>
      </c>
      <c r="J107" s="19">
        <v>0</v>
      </c>
      <c r="K107" s="19">
        <v>0</v>
      </c>
      <c r="L107" s="19">
        <v>0</v>
      </c>
      <c r="M107" s="19">
        <f>SUM(E107:L107)</f>
        <v>1</v>
      </c>
    </row>
    <row r="108" spans="2:13" ht="12">
      <c r="B108" s="20" t="s">
        <v>330</v>
      </c>
      <c r="E108" s="19">
        <f>SUM(E109:E110)</f>
        <v>0</v>
      </c>
      <c r="F108" s="19">
        <v>0</v>
      </c>
      <c r="G108" s="19">
        <f aca="true" t="shared" si="30" ref="G108:M108">SUM(G109:G110)</f>
        <v>0</v>
      </c>
      <c r="H108" s="19">
        <f t="shared" si="30"/>
        <v>2</v>
      </c>
      <c r="I108" s="19">
        <f t="shared" si="30"/>
        <v>4</v>
      </c>
      <c r="J108" s="19">
        <f t="shared" si="30"/>
        <v>0</v>
      </c>
      <c r="K108" s="19">
        <f t="shared" si="30"/>
        <v>0</v>
      </c>
      <c r="L108" s="19">
        <f t="shared" si="30"/>
        <v>0</v>
      </c>
      <c r="M108" s="19">
        <f t="shared" si="30"/>
        <v>6</v>
      </c>
    </row>
    <row r="109" spans="3:13" ht="12">
      <c r="C109" s="20" t="s">
        <v>334</v>
      </c>
      <c r="D109" s="20" t="s">
        <v>335</v>
      </c>
      <c r="E109" s="19">
        <v>0</v>
      </c>
      <c r="F109" s="19">
        <v>0</v>
      </c>
      <c r="G109" s="19">
        <v>0</v>
      </c>
      <c r="H109" s="19">
        <v>0</v>
      </c>
      <c r="I109" s="19">
        <v>1</v>
      </c>
      <c r="J109" s="19">
        <v>0</v>
      </c>
      <c r="K109" s="19">
        <v>0</v>
      </c>
      <c r="L109" s="19">
        <v>0</v>
      </c>
      <c r="M109" s="19">
        <f>SUM(E109:L109)</f>
        <v>1</v>
      </c>
    </row>
    <row r="110" spans="3:13" ht="12">
      <c r="C110" s="20" t="s">
        <v>336</v>
      </c>
      <c r="D110" s="20" t="s">
        <v>337</v>
      </c>
      <c r="E110" s="19">
        <v>0</v>
      </c>
      <c r="F110" s="19">
        <v>0</v>
      </c>
      <c r="G110" s="19">
        <v>0</v>
      </c>
      <c r="H110" s="19">
        <v>2</v>
      </c>
      <c r="I110" s="19">
        <v>3</v>
      </c>
      <c r="J110" s="19">
        <v>0</v>
      </c>
      <c r="K110" s="19">
        <v>0</v>
      </c>
      <c r="L110" s="19">
        <v>0</v>
      </c>
      <c r="M110" s="19">
        <f>SUM(E110:L110)</f>
        <v>5</v>
      </c>
    </row>
    <row r="111" spans="2:13" ht="12">
      <c r="B111" s="20" t="s">
        <v>455</v>
      </c>
      <c r="E111" s="19">
        <f>SUM(E112:E115)</f>
        <v>2</v>
      </c>
      <c r="F111" s="19">
        <v>0</v>
      </c>
      <c r="G111" s="19">
        <f aca="true" t="shared" si="31" ref="G111:M111">SUM(G112:G115)</f>
        <v>4</v>
      </c>
      <c r="H111" s="19">
        <f t="shared" si="31"/>
        <v>12</v>
      </c>
      <c r="I111" s="19">
        <f t="shared" si="31"/>
        <v>14</v>
      </c>
      <c r="J111" s="19">
        <f t="shared" si="31"/>
        <v>2</v>
      </c>
      <c r="K111" s="19">
        <f t="shared" si="31"/>
        <v>0</v>
      </c>
      <c r="L111" s="19">
        <f t="shared" si="31"/>
        <v>0</v>
      </c>
      <c r="M111" s="19">
        <f t="shared" si="31"/>
        <v>34</v>
      </c>
    </row>
    <row r="112" spans="3:13" ht="12">
      <c r="C112" s="20" t="s">
        <v>338</v>
      </c>
      <c r="D112" s="20" t="s">
        <v>339</v>
      </c>
      <c r="E112" s="19">
        <v>1</v>
      </c>
      <c r="F112" s="19">
        <v>0</v>
      </c>
      <c r="G112" s="19">
        <v>0</v>
      </c>
      <c r="H112" s="19">
        <v>3</v>
      </c>
      <c r="I112" s="19">
        <v>1</v>
      </c>
      <c r="J112" s="19">
        <v>1</v>
      </c>
      <c r="K112" s="19">
        <v>0</v>
      </c>
      <c r="L112" s="19">
        <v>0</v>
      </c>
      <c r="M112" s="19">
        <f>SUM(E112:L112)</f>
        <v>6</v>
      </c>
    </row>
    <row r="113" spans="3:13" ht="12">
      <c r="C113" s="20" t="s">
        <v>340</v>
      </c>
      <c r="D113" s="20" t="s">
        <v>341</v>
      </c>
      <c r="E113" s="19">
        <v>0</v>
      </c>
      <c r="F113" s="19">
        <v>0</v>
      </c>
      <c r="G113" s="19">
        <v>4</v>
      </c>
      <c r="H113" s="19">
        <v>6</v>
      </c>
      <c r="I113" s="19">
        <v>12</v>
      </c>
      <c r="J113" s="19">
        <v>1</v>
      </c>
      <c r="K113" s="19">
        <v>0</v>
      </c>
      <c r="L113" s="19">
        <v>0</v>
      </c>
      <c r="M113" s="19">
        <f>SUM(E113:L113)</f>
        <v>23</v>
      </c>
    </row>
    <row r="114" spans="3:13" ht="12">
      <c r="C114" s="20" t="s">
        <v>343</v>
      </c>
      <c r="D114" s="20" t="s">
        <v>344</v>
      </c>
      <c r="E114" s="19">
        <v>0</v>
      </c>
      <c r="F114" s="19">
        <v>0</v>
      </c>
      <c r="G114" s="19">
        <v>0</v>
      </c>
      <c r="H114" s="19">
        <v>1</v>
      </c>
      <c r="I114" s="19">
        <v>1</v>
      </c>
      <c r="J114" s="19">
        <v>0</v>
      </c>
      <c r="K114" s="19">
        <v>0</v>
      </c>
      <c r="L114" s="19">
        <v>0</v>
      </c>
      <c r="M114" s="19">
        <f>SUM(E114:L114)</f>
        <v>2</v>
      </c>
    </row>
    <row r="115" spans="3:13" ht="12">
      <c r="C115" s="20" t="s">
        <v>346</v>
      </c>
      <c r="D115" s="20" t="s">
        <v>347</v>
      </c>
      <c r="E115" s="19">
        <v>1</v>
      </c>
      <c r="F115" s="19">
        <v>0</v>
      </c>
      <c r="G115" s="19">
        <v>0</v>
      </c>
      <c r="H115" s="19">
        <v>2</v>
      </c>
      <c r="I115" s="19">
        <v>0</v>
      </c>
      <c r="J115" s="19">
        <v>0</v>
      </c>
      <c r="K115" s="19">
        <v>0</v>
      </c>
      <c r="L115" s="19">
        <v>0</v>
      </c>
      <c r="M115" s="19">
        <f>SUM(E115:L115)</f>
        <v>3</v>
      </c>
    </row>
    <row r="116" spans="2:13" ht="12">
      <c r="B116" s="20" t="s">
        <v>82</v>
      </c>
      <c r="E116" s="19">
        <f>SUM(E117:E118)</f>
        <v>0</v>
      </c>
      <c r="F116" s="19">
        <v>0</v>
      </c>
      <c r="G116" s="19">
        <f aca="true" t="shared" si="32" ref="G116:M116">SUM(G117:G118)</f>
        <v>1</v>
      </c>
      <c r="H116" s="19">
        <f t="shared" si="32"/>
        <v>3</v>
      </c>
      <c r="I116" s="19">
        <f t="shared" si="32"/>
        <v>3</v>
      </c>
      <c r="J116" s="19">
        <f t="shared" si="32"/>
        <v>1</v>
      </c>
      <c r="K116" s="19">
        <f t="shared" si="32"/>
        <v>0</v>
      </c>
      <c r="L116" s="19">
        <f t="shared" si="32"/>
        <v>1</v>
      </c>
      <c r="M116" s="19">
        <f t="shared" si="32"/>
        <v>9</v>
      </c>
    </row>
    <row r="117" spans="3:13" ht="12">
      <c r="C117" s="20" t="s">
        <v>348</v>
      </c>
      <c r="D117" s="20" t="s">
        <v>349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1</v>
      </c>
      <c r="M117" s="19">
        <f>SUM(E117:L117)</f>
        <v>1</v>
      </c>
    </row>
    <row r="118" spans="3:13" ht="12">
      <c r="C118" s="20" t="s">
        <v>350</v>
      </c>
      <c r="D118" s="20" t="s">
        <v>351</v>
      </c>
      <c r="E118" s="19">
        <v>0</v>
      </c>
      <c r="F118" s="19">
        <v>0</v>
      </c>
      <c r="G118" s="19">
        <v>1</v>
      </c>
      <c r="H118" s="19">
        <v>3</v>
      </c>
      <c r="I118" s="19">
        <v>3</v>
      </c>
      <c r="J118" s="19">
        <v>1</v>
      </c>
      <c r="K118" s="19">
        <v>0</v>
      </c>
      <c r="L118" s="19">
        <v>0</v>
      </c>
      <c r="M118" s="19">
        <f>SUM(E118:L118)</f>
        <v>8</v>
      </c>
    </row>
    <row r="119" spans="1:14" ht="12">
      <c r="A119" s="71" t="s">
        <v>83</v>
      </c>
      <c r="B119" s="71"/>
      <c r="C119" s="71"/>
      <c r="D119" s="71"/>
      <c r="E119" s="147">
        <f>E120+E124</f>
        <v>0</v>
      </c>
      <c r="F119" s="147"/>
      <c r="G119" s="147">
        <f aca="true" t="shared" si="33" ref="G119:M119">G120+G124</f>
        <v>0</v>
      </c>
      <c r="H119" s="147">
        <f t="shared" si="33"/>
        <v>6</v>
      </c>
      <c r="I119" s="147">
        <f t="shared" si="33"/>
        <v>26</v>
      </c>
      <c r="J119" s="147">
        <f t="shared" si="33"/>
        <v>1</v>
      </c>
      <c r="K119" s="147">
        <f t="shared" si="33"/>
        <v>0</v>
      </c>
      <c r="L119" s="147">
        <f t="shared" si="33"/>
        <v>7</v>
      </c>
      <c r="M119" s="147">
        <f t="shared" si="33"/>
        <v>40</v>
      </c>
      <c r="N119" s="19"/>
    </row>
    <row r="120" spans="2:13" ht="12">
      <c r="B120" s="20" t="s">
        <v>84</v>
      </c>
      <c r="E120" s="19">
        <f aca="true" t="shared" si="34" ref="E120:M120">SUM(E121:E123)</f>
        <v>0</v>
      </c>
      <c r="F120" s="19">
        <f t="shared" si="34"/>
        <v>0</v>
      </c>
      <c r="G120" s="19">
        <f t="shared" si="34"/>
        <v>0</v>
      </c>
      <c r="H120" s="19">
        <f t="shared" si="34"/>
        <v>4</v>
      </c>
      <c r="I120" s="19">
        <f t="shared" si="34"/>
        <v>15</v>
      </c>
      <c r="J120" s="19">
        <f t="shared" si="34"/>
        <v>1</v>
      </c>
      <c r="K120" s="19">
        <f t="shared" si="34"/>
        <v>0</v>
      </c>
      <c r="L120" s="19">
        <f t="shared" si="34"/>
        <v>4</v>
      </c>
      <c r="M120" s="19">
        <f t="shared" si="34"/>
        <v>24</v>
      </c>
    </row>
    <row r="121" spans="3:13" ht="12">
      <c r="C121" s="20" t="s">
        <v>356</v>
      </c>
      <c r="D121" s="20" t="s">
        <v>357</v>
      </c>
      <c r="E121" s="19">
        <v>0</v>
      </c>
      <c r="F121" s="19">
        <v>0</v>
      </c>
      <c r="G121" s="19">
        <v>0</v>
      </c>
      <c r="H121" s="19">
        <v>4</v>
      </c>
      <c r="I121" s="19">
        <v>13</v>
      </c>
      <c r="J121" s="19">
        <v>1</v>
      </c>
      <c r="K121" s="19">
        <v>0</v>
      </c>
      <c r="L121" s="19">
        <v>3</v>
      </c>
      <c r="M121" s="19">
        <f>SUM(E121:L121)</f>
        <v>21</v>
      </c>
    </row>
    <row r="122" spans="3:13" ht="12">
      <c r="C122" s="20" t="s">
        <v>359</v>
      </c>
      <c r="D122" s="20" t="s">
        <v>360</v>
      </c>
      <c r="E122" s="19">
        <v>0</v>
      </c>
      <c r="F122" s="19">
        <v>0</v>
      </c>
      <c r="G122" s="19">
        <v>0</v>
      </c>
      <c r="H122" s="19">
        <v>0</v>
      </c>
      <c r="I122" s="19">
        <v>2</v>
      </c>
      <c r="J122" s="19">
        <v>0</v>
      </c>
      <c r="K122" s="19">
        <v>0</v>
      </c>
      <c r="L122" s="19">
        <v>0</v>
      </c>
      <c r="M122" s="19">
        <f>SUM(E122:L122)</f>
        <v>2</v>
      </c>
    </row>
    <row r="123" spans="3:13" ht="12">
      <c r="C123" s="20" t="s">
        <v>361</v>
      </c>
      <c r="D123" s="20" t="s">
        <v>362</v>
      </c>
      <c r="E123" s="19"/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1</v>
      </c>
      <c r="M123" s="19">
        <f>SUM(E123:L123)</f>
        <v>1</v>
      </c>
    </row>
    <row r="124" spans="2:13" ht="12">
      <c r="B124" s="20" t="s">
        <v>373</v>
      </c>
      <c r="E124" s="19">
        <f>SUM(E125:E126)</f>
        <v>0</v>
      </c>
      <c r="F124" s="19">
        <v>0</v>
      </c>
      <c r="G124" s="19">
        <f aca="true" t="shared" si="35" ref="G124:M124">SUM(G125:G126)</f>
        <v>0</v>
      </c>
      <c r="H124" s="19">
        <f t="shared" si="35"/>
        <v>2</v>
      </c>
      <c r="I124" s="19">
        <f t="shared" si="35"/>
        <v>11</v>
      </c>
      <c r="J124" s="19">
        <f t="shared" si="35"/>
        <v>0</v>
      </c>
      <c r="K124" s="19">
        <f t="shared" si="35"/>
        <v>0</v>
      </c>
      <c r="L124" s="19">
        <f t="shared" si="35"/>
        <v>3</v>
      </c>
      <c r="M124" s="19">
        <f t="shared" si="35"/>
        <v>16</v>
      </c>
    </row>
    <row r="125" spans="3:13" ht="12">
      <c r="C125" s="20" t="s">
        <v>375</v>
      </c>
      <c r="D125" s="20" t="s">
        <v>376</v>
      </c>
      <c r="E125" s="19">
        <v>0</v>
      </c>
      <c r="F125" s="19">
        <v>0</v>
      </c>
      <c r="G125" s="19">
        <v>0</v>
      </c>
      <c r="H125" s="19">
        <v>0</v>
      </c>
      <c r="I125" s="19">
        <v>8</v>
      </c>
      <c r="J125" s="19">
        <v>0</v>
      </c>
      <c r="K125" s="19">
        <v>0</v>
      </c>
      <c r="L125" s="19">
        <v>3</v>
      </c>
      <c r="M125" s="19">
        <f>SUM(E125:L125)</f>
        <v>11</v>
      </c>
    </row>
    <row r="126" spans="3:13" ht="12">
      <c r="C126" s="20" t="s">
        <v>377</v>
      </c>
      <c r="D126" s="20" t="s">
        <v>378</v>
      </c>
      <c r="E126" s="19">
        <v>0</v>
      </c>
      <c r="F126" s="19">
        <v>0</v>
      </c>
      <c r="G126" s="19">
        <v>0</v>
      </c>
      <c r="H126" s="19">
        <v>2</v>
      </c>
      <c r="I126" s="19">
        <v>3</v>
      </c>
      <c r="J126" s="19">
        <v>0</v>
      </c>
      <c r="K126" s="19">
        <v>0</v>
      </c>
      <c r="L126" s="19">
        <v>0</v>
      </c>
      <c r="M126" s="19">
        <f>SUM(E126:L126)</f>
        <v>5</v>
      </c>
    </row>
    <row r="127" spans="1:14" ht="12">
      <c r="A127" s="71" t="s">
        <v>87</v>
      </c>
      <c r="B127" s="71"/>
      <c r="C127" s="71"/>
      <c r="D127" s="71"/>
      <c r="E127" s="147">
        <f>E128+E131+E135</f>
        <v>1</v>
      </c>
      <c r="F127" s="147"/>
      <c r="G127" s="147">
        <f aca="true" t="shared" si="36" ref="G127:M127">G128+G131+G135</f>
        <v>3</v>
      </c>
      <c r="H127" s="147">
        <f t="shared" si="36"/>
        <v>7</v>
      </c>
      <c r="I127" s="147">
        <f t="shared" si="36"/>
        <v>15</v>
      </c>
      <c r="J127" s="147">
        <f t="shared" si="36"/>
        <v>1</v>
      </c>
      <c r="K127" s="147">
        <f t="shared" si="36"/>
        <v>0</v>
      </c>
      <c r="L127" s="147">
        <f t="shared" si="36"/>
        <v>2</v>
      </c>
      <c r="M127" s="147">
        <f t="shared" si="36"/>
        <v>29</v>
      </c>
      <c r="N127" s="19"/>
    </row>
    <row r="128" spans="2:13" ht="12">
      <c r="B128" s="20" t="s">
        <v>89</v>
      </c>
      <c r="E128" s="19">
        <f>SUM(E129:E130)</f>
        <v>1</v>
      </c>
      <c r="F128" s="19">
        <v>0</v>
      </c>
      <c r="G128" s="19">
        <f aca="true" t="shared" si="37" ref="G128:M128">SUM(G129:G130)</f>
        <v>0</v>
      </c>
      <c r="H128" s="19">
        <f t="shared" si="37"/>
        <v>3</v>
      </c>
      <c r="I128" s="19">
        <f t="shared" si="37"/>
        <v>12</v>
      </c>
      <c r="J128" s="19">
        <f t="shared" si="37"/>
        <v>1</v>
      </c>
      <c r="K128" s="19">
        <f t="shared" si="37"/>
        <v>0</v>
      </c>
      <c r="L128" s="19">
        <f t="shared" si="37"/>
        <v>0</v>
      </c>
      <c r="M128" s="19">
        <f t="shared" si="37"/>
        <v>17</v>
      </c>
    </row>
    <row r="129" spans="3:13" ht="12">
      <c r="C129" s="20" t="s">
        <v>381</v>
      </c>
      <c r="D129" s="20" t="s">
        <v>382</v>
      </c>
      <c r="E129" s="19">
        <v>1</v>
      </c>
      <c r="F129" s="19">
        <v>0</v>
      </c>
      <c r="G129" s="19">
        <v>0</v>
      </c>
      <c r="H129" s="19">
        <v>3</v>
      </c>
      <c r="I129" s="19">
        <v>11</v>
      </c>
      <c r="J129" s="19">
        <v>1</v>
      </c>
      <c r="K129" s="19">
        <v>0</v>
      </c>
      <c r="L129" s="19">
        <v>0</v>
      </c>
      <c r="M129" s="19">
        <f>SUM(E129:L129)</f>
        <v>16</v>
      </c>
    </row>
    <row r="130" spans="3:13" ht="12">
      <c r="C130" s="20" t="s">
        <v>387</v>
      </c>
      <c r="D130" s="20" t="s">
        <v>388</v>
      </c>
      <c r="E130" s="19">
        <v>0</v>
      </c>
      <c r="F130" s="19">
        <v>0</v>
      </c>
      <c r="G130" s="19">
        <v>0</v>
      </c>
      <c r="H130" s="19">
        <v>0</v>
      </c>
      <c r="I130" s="19">
        <v>1</v>
      </c>
      <c r="J130" s="19">
        <v>0</v>
      </c>
      <c r="K130" s="19">
        <v>0</v>
      </c>
      <c r="L130" s="19">
        <v>0</v>
      </c>
      <c r="M130" s="19">
        <f>SUM(E130:L130)</f>
        <v>1</v>
      </c>
    </row>
    <row r="131" spans="2:13" ht="12">
      <c r="B131" s="20" t="s">
        <v>90</v>
      </c>
      <c r="E131" s="19">
        <f>SUM(E132:E134)</f>
        <v>0</v>
      </c>
      <c r="F131" s="19"/>
      <c r="G131" s="19">
        <f aca="true" t="shared" si="38" ref="G131:M131">SUM(G132:G134)</f>
        <v>0</v>
      </c>
      <c r="H131" s="19">
        <f t="shared" si="38"/>
        <v>2</v>
      </c>
      <c r="I131" s="19">
        <f t="shared" si="38"/>
        <v>1</v>
      </c>
      <c r="J131" s="19">
        <f t="shared" si="38"/>
        <v>0</v>
      </c>
      <c r="K131" s="19">
        <f t="shared" si="38"/>
        <v>0</v>
      </c>
      <c r="L131" s="19">
        <f t="shared" si="38"/>
        <v>1</v>
      </c>
      <c r="M131" s="19">
        <f t="shared" si="38"/>
        <v>4</v>
      </c>
    </row>
    <row r="132" spans="3:13" ht="12">
      <c r="C132" s="20" t="s">
        <v>406</v>
      </c>
      <c r="D132" s="20" t="s">
        <v>407</v>
      </c>
      <c r="E132" s="19">
        <v>0</v>
      </c>
      <c r="F132" s="19">
        <v>0</v>
      </c>
      <c r="G132" s="19">
        <v>0</v>
      </c>
      <c r="H132" s="19">
        <v>0</v>
      </c>
      <c r="I132" s="19">
        <v>1</v>
      </c>
      <c r="J132" s="19">
        <v>0</v>
      </c>
      <c r="K132" s="19">
        <v>0</v>
      </c>
      <c r="L132" s="19">
        <v>0</v>
      </c>
      <c r="M132" s="19">
        <f>SUM(E132:L132)</f>
        <v>1</v>
      </c>
    </row>
    <row r="133" spans="3:13" ht="12">
      <c r="C133" s="20" t="s">
        <v>408</v>
      </c>
      <c r="D133" s="20" t="s">
        <v>606</v>
      </c>
      <c r="E133" s="19">
        <v>0</v>
      </c>
      <c r="F133" s="19">
        <v>0</v>
      </c>
      <c r="G133" s="19">
        <v>0</v>
      </c>
      <c r="H133" s="19">
        <v>1</v>
      </c>
      <c r="I133" s="19">
        <v>0</v>
      </c>
      <c r="J133" s="19">
        <v>0</v>
      </c>
      <c r="K133" s="19">
        <v>0</v>
      </c>
      <c r="L133" s="19">
        <v>1</v>
      </c>
      <c r="M133" s="19">
        <f>SUM(E133:L133)</f>
        <v>2</v>
      </c>
    </row>
    <row r="134" spans="3:13" ht="12">
      <c r="C134" s="20" t="s">
        <v>409</v>
      </c>
      <c r="D134" s="20" t="s">
        <v>607</v>
      </c>
      <c r="E134" s="19">
        <v>0</v>
      </c>
      <c r="F134" s="19">
        <v>0</v>
      </c>
      <c r="G134" s="19">
        <v>0</v>
      </c>
      <c r="H134" s="19">
        <v>1</v>
      </c>
      <c r="I134" s="19">
        <v>0</v>
      </c>
      <c r="J134" s="19">
        <v>0</v>
      </c>
      <c r="K134" s="19">
        <v>0</v>
      </c>
      <c r="L134" s="19">
        <v>0</v>
      </c>
      <c r="M134" s="19">
        <f>SUM(E134:L134)</f>
        <v>1</v>
      </c>
    </row>
    <row r="135" spans="2:13" ht="12">
      <c r="B135" s="20" t="s">
        <v>91</v>
      </c>
      <c r="E135" s="19">
        <f>SUM(E136:E138)</f>
        <v>0</v>
      </c>
      <c r="F135" s="19">
        <v>0</v>
      </c>
      <c r="G135" s="19">
        <f aca="true" t="shared" si="39" ref="G135:M135">SUM(G136:G138)</f>
        <v>3</v>
      </c>
      <c r="H135" s="19">
        <f t="shared" si="39"/>
        <v>2</v>
      </c>
      <c r="I135" s="19">
        <f t="shared" si="39"/>
        <v>2</v>
      </c>
      <c r="J135" s="19">
        <f t="shared" si="39"/>
        <v>0</v>
      </c>
      <c r="K135" s="19">
        <f t="shared" si="39"/>
        <v>0</v>
      </c>
      <c r="L135" s="19">
        <f t="shared" si="39"/>
        <v>1</v>
      </c>
      <c r="M135" s="19">
        <f t="shared" si="39"/>
        <v>8</v>
      </c>
    </row>
    <row r="136" spans="3:13" ht="12">
      <c r="C136" s="20" t="s">
        <v>422</v>
      </c>
      <c r="D136" s="20" t="s">
        <v>423</v>
      </c>
      <c r="E136" s="19">
        <v>0</v>
      </c>
      <c r="F136" s="19">
        <v>0</v>
      </c>
      <c r="G136" s="19">
        <v>1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f>SUM(E136:L136)</f>
        <v>1</v>
      </c>
    </row>
    <row r="137" spans="3:13" ht="12">
      <c r="C137" s="20" t="s">
        <v>425</v>
      </c>
      <c r="D137" s="20" t="s">
        <v>426</v>
      </c>
      <c r="E137" s="19">
        <v>0</v>
      </c>
      <c r="F137" s="19">
        <v>0</v>
      </c>
      <c r="G137" s="19">
        <v>0</v>
      </c>
      <c r="H137" s="19">
        <v>0</v>
      </c>
      <c r="I137" s="19">
        <v>1</v>
      </c>
      <c r="J137" s="19">
        <v>0</v>
      </c>
      <c r="K137" s="19">
        <v>0</v>
      </c>
      <c r="L137" s="19">
        <v>1</v>
      </c>
      <c r="M137" s="19">
        <f>SUM(E137:L137)</f>
        <v>2</v>
      </c>
    </row>
    <row r="138" spans="3:13" ht="12">
      <c r="C138" s="20" t="s">
        <v>425</v>
      </c>
      <c r="D138" s="20" t="s">
        <v>636</v>
      </c>
      <c r="E138" s="19">
        <v>0</v>
      </c>
      <c r="F138" s="19">
        <v>0</v>
      </c>
      <c r="G138" s="19">
        <v>2</v>
      </c>
      <c r="H138" s="19">
        <v>2</v>
      </c>
      <c r="I138" s="19">
        <v>1</v>
      </c>
      <c r="J138" s="19">
        <v>0</v>
      </c>
      <c r="K138" s="19">
        <v>0</v>
      </c>
      <c r="L138" s="19">
        <v>0</v>
      </c>
      <c r="M138" s="19">
        <f>SUM(E138:L138)</f>
        <v>5</v>
      </c>
    </row>
    <row r="139" spans="1:13" ht="12">
      <c r="A139" s="71" t="s">
        <v>92</v>
      </c>
      <c r="B139" s="71"/>
      <c r="C139" s="71"/>
      <c r="D139" s="71"/>
      <c r="E139" s="147">
        <f>E140</f>
        <v>0</v>
      </c>
      <c r="F139" s="147">
        <v>0</v>
      </c>
      <c r="G139" s="147">
        <f aca="true" t="shared" si="40" ref="G139:M139">G140</f>
        <v>0</v>
      </c>
      <c r="H139" s="147">
        <f t="shared" si="40"/>
        <v>1</v>
      </c>
      <c r="I139" s="147">
        <f t="shared" si="40"/>
        <v>1</v>
      </c>
      <c r="J139" s="147">
        <f t="shared" si="40"/>
        <v>0</v>
      </c>
      <c r="K139" s="147">
        <f t="shared" si="40"/>
        <v>0</v>
      </c>
      <c r="L139" s="147">
        <f t="shared" si="40"/>
        <v>0</v>
      </c>
      <c r="M139" s="147">
        <f t="shared" si="40"/>
        <v>2</v>
      </c>
    </row>
    <row r="140" spans="2:13" ht="12">
      <c r="B140" s="20" t="s">
        <v>92</v>
      </c>
      <c r="E140" s="19">
        <f>SUM(E141:E141)</f>
        <v>0</v>
      </c>
      <c r="F140" s="19">
        <v>0</v>
      </c>
      <c r="G140" s="19">
        <f aca="true" t="shared" si="41" ref="G140:M140">SUM(G141:G141)</f>
        <v>0</v>
      </c>
      <c r="H140" s="19">
        <f t="shared" si="41"/>
        <v>1</v>
      </c>
      <c r="I140" s="19">
        <f t="shared" si="41"/>
        <v>1</v>
      </c>
      <c r="J140" s="19">
        <f t="shared" si="41"/>
        <v>0</v>
      </c>
      <c r="K140" s="19">
        <f t="shared" si="41"/>
        <v>0</v>
      </c>
      <c r="L140" s="19">
        <f t="shared" si="41"/>
        <v>0</v>
      </c>
      <c r="M140" s="19">
        <f t="shared" si="41"/>
        <v>2</v>
      </c>
    </row>
    <row r="141" spans="3:13" ht="12">
      <c r="C141" s="20" t="s">
        <v>428</v>
      </c>
      <c r="D141" s="20" t="s">
        <v>429</v>
      </c>
      <c r="E141" s="19">
        <v>0</v>
      </c>
      <c r="F141" s="19">
        <v>0</v>
      </c>
      <c r="G141" s="19">
        <v>0</v>
      </c>
      <c r="H141" s="19">
        <v>1</v>
      </c>
      <c r="I141" s="19">
        <v>1</v>
      </c>
      <c r="J141" s="19">
        <v>0</v>
      </c>
      <c r="K141" s="19">
        <v>0</v>
      </c>
      <c r="L141" s="19">
        <v>0</v>
      </c>
      <c r="M141" s="19">
        <f>SUM(E141:L141)</f>
        <v>2</v>
      </c>
    </row>
    <row r="142" spans="1:14" ht="12">
      <c r="A142" s="148" t="s">
        <v>95</v>
      </c>
      <c r="B142" s="71"/>
      <c r="C142" s="71"/>
      <c r="D142" s="71"/>
      <c r="E142" s="147">
        <f>SUM(E143:E144)</f>
        <v>6</v>
      </c>
      <c r="F142" s="147">
        <v>0</v>
      </c>
      <c r="G142" s="147">
        <f aca="true" t="shared" si="42" ref="G142:M142">SUM(G143:G144)</f>
        <v>12</v>
      </c>
      <c r="H142" s="147">
        <f t="shared" si="42"/>
        <v>46</v>
      </c>
      <c r="I142" s="147">
        <f t="shared" si="42"/>
        <v>60</v>
      </c>
      <c r="J142" s="147">
        <f t="shared" si="42"/>
        <v>6</v>
      </c>
      <c r="K142" s="147">
        <f t="shared" si="42"/>
        <v>30</v>
      </c>
      <c r="L142" s="147">
        <f t="shared" si="42"/>
        <v>1</v>
      </c>
      <c r="M142" s="147">
        <f t="shared" si="42"/>
        <v>161</v>
      </c>
      <c r="N142" s="19"/>
    </row>
    <row r="143" spans="3:13" ht="12">
      <c r="C143" s="20" t="s">
        <v>442</v>
      </c>
      <c r="D143" s="20" t="s">
        <v>96</v>
      </c>
      <c r="E143" s="19">
        <v>4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30</v>
      </c>
      <c r="L143" s="19">
        <v>0</v>
      </c>
      <c r="M143" s="19">
        <f>SUM(E143:L143)</f>
        <v>34</v>
      </c>
    </row>
    <row r="144" spans="3:13" ht="12">
      <c r="C144" s="20" t="s">
        <v>445</v>
      </c>
      <c r="D144" s="20" t="s">
        <v>97</v>
      </c>
      <c r="E144" s="19">
        <v>2</v>
      </c>
      <c r="F144" s="19">
        <v>0</v>
      </c>
      <c r="G144" s="19">
        <v>12</v>
      </c>
      <c r="H144" s="19">
        <v>46</v>
      </c>
      <c r="I144" s="19">
        <v>60</v>
      </c>
      <c r="J144" s="19">
        <v>6</v>
      </c>
      <c r="K144" s="19">
        <v>0</v>
      </c>
      <c r="L144" s="19">
        <v>1</v>
      </c>
      <c r="M144" s="19">
        <f>SUM(E144:L144)</f>
        <v>127</v>
      </c>
    </row>
    <row r="145" spans="5:13" ht="12"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5:13" ht="12">
      <c r="E146" s="19"/>
      <c r="F146" s="19"/>
      <c r="G146" s="19"/>
      <c r="H146" s="19"/>
      <c r="I146" s="19"/>
      <c r="J146" s="19"/>
      <c r="K146" s="19"/>
      <c r="L146" s="19"/>
      <c r="M146" s="19"/>
    </row>
    <row r="148" ht="12">
      <c r="M148" s="19"/>
    </row>
  </sheetData>
  <printOptions/>
  <pageMargins left="0.5" right="0.5" top="0.5" bottom="0.6" header="0.5" footer="0.4"/>
  <pageSetup horizontalDpi="600" verticalDpi="600" orientation="portrait" r:id="rId1"/>
  <headerFooter alignWithMargins="0">
    <oddFooter>&amp;C&amp;8- &amp;P+9 -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20" customWidth="1"/>
    <col min="2" max="2" width="22.421875" style="20" customWidth="1"/>
    <col min="3" max="3" width="7.140625" style="20" customWidth="1"/>
    <col min="4" max="4" width="33.140625" style="20" customWidth="1"/>
    <col min="5" max="8" width="7.57421875" style="20" customWidth="1"/>
    <col min="9" max="16384" width="9.140625" style="20" customWidth="1"/>
  </cols>
  <sheetData>
    <row r="1" spans="1:8" ht="12">
      <c r="A1" s="21" t="s">
        <v>33</v>
      </c>
      <c r="B1" s="21"/>
      <c r="C1" s="21"/>
      <c r="D1" s="21"/>
      <c r="E1" s="21"/>
      <c r="F1" s="21"/>
      <c r="G1" s="21"/>
      <c r="H1" s="21"/>
    </row>
    <row r="2" spans="1:8" ht="12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2">
      <c r="A3" s="21" t="s">
        <v>656</v>
      </c>
      <c r="B3" s="21"/>
      <c r="C3" s="21"/>
      <c r="D3" s="21"/>
      <c r="E3" s="21"/>
      <c r="F3" s="21"/>
      <c r="G3" s="21"/>
      <c r="H3" s="21"/>
    </row>
    <row r="4" spans="1:8" ht="6.75" customHeight="1">
      <c r="A4" s="71"/>
      <c r="B4" s="21"/>
      <c r="C4" s="21"/>
      <c r="D4" s="21"/>
      <c r="E4" s="21"/>
      <c r="F4" s="21"/>
      <c r="G4" s="21"/>
      <c r="H4" s="21"/>
    </row>
    <row r="5" spans="3:8" ht="12">
      <c r="C5" s="74" t="s">
        <v>491</v>
      </c>
      <c r="E5" s="28" t="s">
        <v>7</v>
      </c>
      <c r="F5" s="28" t="s">
        <v>12</v>
      </c>
      <c r="G5" s="28" t="s">
        <v>8</v>
      </c>
      <c r="H5" s="28" t="s">
        <v>5</v>
      </c>
    </row>
    <row r="6" spans="1:9" ht="12">
      <c r="A6" s="71" t="s">
        <v>16</v>
      </c>
      <c r="B6" s="71"/>
      <c r="C6" s="71"/>
      <c r="D6" s="71"/>
      <c r="E6" s="149">
        <f>E8+E20+E40+E44+E52+E58+E61</f>
        <v>251</v>
      </c>
      <c r="F6" s="149">
        <f>F8+F20+F40+F44+F52+F58+F61</f>
        <v>1</v>
      </c>
      <c r="G6" s="149">
        <f>G8+G20+G40+G44+G52+G58+G61</f>
        <v>10</v>
      </c>
      <c r="H6" s="149">
        <f>H8+H20+H40+H44+H52+H58+H61</f>
        <v>262</v>
      </c>
      <c r="I6" s="70"/>
    </row>
    <row r="7" spans="5:8" ht="6.75" customHeight="1">
      <c r="E7" s="32"/>
      <c r="F7" s="32"/>
      <c r="G7" s="32"/>
      <c r="H7" s="32"/>
    </row>
    <row r="8" spans="1:8" ht="12">
      <c r="A8" s="71" t="s">
        <v>99</v>
      </c>
      <c r="B8" s="71"/>
      <c r="C8" s="71"/>
      <c r="D8" s="71"/>
      <c r="E8" s="146">
        <f>SUM(E9:E19)</f>
        <v>28</v>
      </c>
      <c r="F8" s="146">
        <f>SUM(F9:F19)</f>
        <v>0</v>
      </c>
      <c r="G8" s="146">
        <f>SUM(G9:G19)</f>
        <v>0</v>
      </c>
      <c r="H8" s="147">
        <f aca="true" t="shared" si="0" ref="H8:H32">SUM(E8:G8)</f>
        <v>28</v>
      </c>
    </row>
    <row r="9" spans="2:8" ht="12">
      <c r="B9" s="20" t="s">
        <v>56</v>
      </c>
      <c r="C9" s="20" t="s">
        <v>108</v>
      </c>
      <c r="D9" s="20" t="s">
        <v>109</v>
      </c>
      <c r="E9" s="19">
        <v>0</v>
      </c>
      <c r="F9" s="19">
        <v>0</v>
      </c>
      <c r="G9" s="19">
        <v>0</v>
      </c>
      <c r="H9" s="19">
        <f t="shared" si="0"/>
        <v>0</v>
      </c>
    </row>
    <row r="10" spans="2:8" ht="12">
      <c r="B10" s="20" t="s">
        <v>57</v>
      </c>
      <c r="C10" s="20" t="s">
        <v>114</v>
      </c>
      <c r="D10" s="20" t="s">
        <v>115</v>
      </c>
      <c r="E10" s="19">
        <v>5</v>
      </c>
      <c r="F10" s="19">
        <v>0</v>
      </c>
      <c r="G10" s="19">
        <v>0</v>
      </c>
      <c r="H10" s="19">
        <f t="shared" si="0"/>
        <v>5</v>
      </c>
    </row>
    <row r="11" spans="2:8" ht="13.5" customHeight="1">
      <c r="B11" s="20" t="s">
        <v>58</v>
      </c>
      <c r="C11" s="20" t="s">
        <v>116</v>
      </c>
      <c r="D11" s="20" t="s">
        <v>117</v>
      </c>
      <c r="E11" s="19">
        <v>0</v>
      </c>
      <c r="F11" s="19">
        <v>0</v>
      </c>
      <c r="G11" s="19">
        <v>0</v>
      </c>
      <c r="H11" s="19">
        <f t="shared" si="0"/>
        <v>0</v>
      </c>
    </row>
    <row r="12" spans="2:8" ht="12">
      <c r="B12" s="20" t="s">
        <v>456</v>
      </c>
      <c r="C12" s="20" t="s">
        <v>144</v>
      </c>
      <c r="D12" s="20" t="s">
        <v>140</v>
      </c>
      <c r="E12" s="19">
        <v>9</v>
      </c>
      <c r="F12" s="19">
        <v>0</v>
      </c>
      <c r="G12" s="19">
        <v>0</v>
      </c>
      <c r="H12" s="19">
        <f t="shared" si="0"/>
        <v>9</v>
      </c>
    </row>
    <row r="13" spans="3:8" ht="12">
      <c r="C13" s="20" t="s">
        <v>145</v>
      </c>
      <c r="D13" s="20" t="s">
        <v>146</v>
      </c>
      <c r="E13" s="19">
        <v>1</v>
      </c>
      <c r="F13" s="19">
        <v>0</v>
      </c>
      <c r="G13" s="19">
        <v>0</v>
      </c>
      <c r="H13" s="19">
        <f t="shared" si="0"/>
        <v>1</v>
      </c>
    </row>
    <row r="14" spans="2:8" ht="12">
      <c r="B14" s="20" t="s">
        <v>457</v>
      </c>
      <c r="C14" s="20" t="s">
        <v>168</v>
      </c>
      <c r="D14" s="20" t="s">
        <v>631</v>
      </c>
      <c r="E14" s="19">
        <v>1</v>
      </c>
      <c r="F14" s="19">
        <v>0</v>
      </c>
      <c r="G14" s="19">
        <v>0</v>
      </c>
      <c r="H14" s="19">
        <f t="shared" si="0"/>
        <v>1</v>
      </c>
    </row>
    <row r="15" spans="3:8" ht="12">
      <c r="C15" s="20" t="s">
        <v>473</v>
      </c>
      <c r="D15" s="20" t="s">
        <v>479</v>
      </c>
      <c r="E15" s="19">
        <v>1</v>
      </c>
      <c r="F15" s="19">
        <v>0</v>
      </c>
      <c r="G15" s="19">
        <v>0</v>
      </c>
      <c r="H15" s="19">
        <f t="shared" si="0"/>
        <v>1</v>
      </c>
    </row>
    <row r="16" spans="3:8" ht="12">
      <c r="C16" s="20" t="s">
        <v>166</v>
      </c>
      <c r="D16" s="20" t="s">
        <v>480</v>
      </c>
      <c r="E16" s="19">
        <v>3</v>
      </c>
      <c r="F16" s="19">
        <v>0</v>
      </c>
      <c r="G16" s="19">
        <v>0</v>
      </c>
      <c r="H16" s="19">
        <f t="shared" si="0"/>
        <v>3</v>
      </c>
    </row>
    <row r="17" spans="2:8" ht="12">
      <c r="B17" s="20" t="s">
        <v>60</v>
      </c>
      <c r="C17" s="20" t="s">
        <v>178</v>
      </c>
      <c r="D17" s="20" t="s">
        <v>179</v>
      </c>
      <c r="E17" s="19">
        <v>5</v>
      </c>
      <c r="F17" s="19">
        <v>0</v>
      </c>
      <c r="G17" s="19">
        <v>0</v>
      </c>
      <c r="H17" s="19">
        <f t="shared" si="0"/>
        <v>5</v>
      </c>
    </row>
    <row r="18" spans="3:8" ht="12">
      <c r="C18" s="20" t="s">
        <v>180</v>
      </c>
      <c r="D18" s="20" t="s">
        <v>177</v>
      </c>
      <c r="E18" s="19">
        <v>1</v>
      </c>
      <c r="F18" s="19">
        <v>0</v>
      </c>
      <c r="G18" s="19">
        <v>0</v>
      </c>
      <c r="H18" s="19">
        <f t="shared" si="0"/>
        <v>1</v>
      </c>
    </row>
    <row r="19" spans="3:8" ht="12">
      <c r="C19" s="20" t="s">
        <v>181</v>
      </c>
      <c r="D19" s="20" t="s">
        <v>182</v>
      </c>
      <c r="E19" s="19">
        <v>2</v>
      </c>
      <c r="F19" s="19">
        <v>0</v>
      </c>
      <c r="G19" s="19">
        <v>0</v>
      </c>
      <c r="H19" s="19">
        <f t="shared" si="0"/>
        <v>2</v>
      </c>
    </row>
    <row r="20" spans="1:8" ht="12">
      <c r="A20" s="71" t="s">
        <v>454</v>
      </c>
      <c r="B20" s="71"/>
      <c r="C20" s="71"/>
      <c r="D20" s="71"/>
      <c r="E20" s="147">
        <f>SUM(E21:E39)</f>
        <v>50</v>
      </c>
      <c r="F20" s="147">
        <f>SUM(F21:F39)</f>
        <v>0</v>
      </c>
      <c r="G20" s="147">
        <f>SUM(G21:G39)</f>
        <v>2</v>
      </c>
      <c r="H20" s="147">
        <f t="shared" si="0"/>
        <v>52</v>
      </c>
    </row>
    <row r="21" spans="2:8" ht="12">
      <c r="B21" s="20" t="s">
        <v>63</v>
      </c>
      <c r="C21" s="20" t="s">
        <v>195</v>
      </c>
      <c r="D21" s="20" t="s">
        <v>196</v>
      </c>
      <c r="E21" s="19">
        <v>1</v>
      </c>
      <c r="F21" s="19">
        <v>0</v>
      </c>
      <c r="G21" s="19">
        <v>1</v>
      </c>
      <c r="H21" s="19">
        <f t="shared" si="0"/>
        <v>2</v>
      </c>
    </row>
    <row r="22" spans="3:8" ht="12">
      <c r="C22" s="20" t="s">
        <v>199</v>
      </c>
      <c r="D22" s="20" t="s">
        <v>200</v>
      </c>
      <c r="E22" s="19">
        <v>3</v>
      </c>
      <c r="F22" s="19">
        <v>0</v>
      </c>
      <c r="G22" s="19">
        <v>0</v>
      </c>
      <c r="H22" s="19">
        <f t="shared" si="0"/>
        <v>3</v>
      </c>
    </row>
    <row r="23" spans="3:8" ht="12">
      <c r="C23" s="20" t="s">
        <v>531</v>
      </c>
      <c r="D23" s="20" t="s">
        <v>632</v>
      </c>
      <c r="E23" s="19">
        <v>1</v>
      </c>
      <c r="F23" s="19">
        <v>0</v>
      </c>
      <c r="G23" s="19">
        <v>0</v>
      </c>
      <c r="H23" s="19">
        <f t="shared" si="0"/>
        <v>1</v>
      </c>
    </row>
    <row r="24" spans="2:8" ht="12">
      <c r="B24" s="20" t="s">
        <v>64</v>
      </c>
      <c r="C24" s="20" t="s">
        <v>203</v>
      </c>
      <c r="D24" s="20" t="s">
        <v>204</v>
      </c>
      <c r="E24" s="19">
        <v>5</v>
      </c>
      <c r="F24" s="19">
        <v>0</v>
      </c>
      <c r="G24" s="19">
        <v>0</v>
      </c>
      <c r="H24" s="19">
        <f t="shared" si="0"/>
        <v>5</v>
      </c>
    </row>
    <row r="25" spans="2:8" ht="12">
      <c r="B25" s="20" t="s">
        <v>65</v>
      </c>
      <c r="C25" s="20" t="s">
        <v>216</v>
      </c>
      <c r="D25" s="20" t="s">
        <v>217</v>
      </c>
      <c r="E25" s="19">
        <v>3</v>
      </c>
      <c r="F25" s="19">
        <v>0</v>
      </c>
      <c r="G25" s="19">
        <v>0</v>
      </c>
      <c r="H25" s="19">
        <f t="shared" si="0"/>
        <v>3</v>
      </c>
    </row>
    <row r="26" spans="2:8" ht="12">
      <c r="B26" s="20" t="s">
        <v>66</v>
      </c>
      <c r="C26" s="20" t="s">
        <v>221</v>
      </c>
      <c r="D26" s="20" t="s">
        <v>222</v>
      </c>
      <c r="E26" s="19">
        <v>3</v>
      </c>
      <c r="F26" s="19">
        <v>0</v>
      </c>
      <c r="G26" s="19">
        <v>0</v>
      </c>
      <c r="H26" s="19">
        <f t="shared" si="0"/>
        <v>3</v>
      </c>
    </row>
    <row r="27" spans="3:8" ht="12">
      <c r="C27" s="20" t="s">
        <v>223</v>
      </c>
      <c r="D27" s="20" t="s">
        <v>224</v>
      </c>
      <c r="E27" s="19">
        <v>1</v>
      </c>
      <c r="F27" s="19">
        <v>0</v>
      </c>
      <c r="G27" s="19">
        <v>0</v>
      </c>
      <c r="H27" s="19">
        <f t="shared" si="0"/>
        <v>1</v>
      </c>
    </row>
    <row r="28" spans="2:8" ht="12">
      <c r="B28" s="20" t="s">
        <v>67</v>
      </c>
      <c r="C28" s="20" t="s">
        <v>236</v>
      </c>
      <c r="D28" s="20" t="s">
        <v>237</v>
      </c>
      <c r="E28" s="19">
        <v>1</v>
      </c>
      <c r="F28" s="19">
        <v>0</v>
      </c>
      <c r="G28" s="19">
        <v>0</v>
      </c>
      <c r="H28" s="19">
        <f>SUM(E28:G28)</f>
        <v>1</v>
      </c>
    </row>
    <row r="29" spans="2:8" ht="12">
      <c r="B29" s="20" t="s">
        <v>68</v>
      </c>
      <c r="C29" s="20" t="s">
        <v>247</v>
      </c>
      <c r="D29" s="20" t="s">
        <v>248</v>
      </c>
      <c r="E29" s="19">
        <v>8</v>
      </c>
      <c r="F29" s="19">
        <v>0</v>
      </c>
      <c r="G29" s="19">
        <v>0</v>
      </c>
      <c r="H29" s="19">
        <f t="shared" si="0"/>
        <v>8</v>
      </c>
    </row>
    <row r="30" spans="2:8" ht="12">
      <c r="B30" s="20" t="s">
        <v>69</v>
      </c>
      <c r="C30" s="20" t="s">
        <v>257</v>
      </c>
      <c r="D30" s="20" t="s">
        <v>258</v>
      </c>
      <c r="E30" s="19">
        <v>0</v>
      </c>
      <c r="F30" s="19">
        <v>0</v>
      </c>
      <c r="G30" s="19">
        <v>0</v>
      </c>
      <c r="H30" s="19">
        <f t="shared" si="0"/>
        <v>0</v>
      </c>
    </row>
    <row r="31" spans="2:8" ht="12">
      <c r="B31" s="20" t="s">
        <v>70</v>
      </c>
      <c r="C31" s="20" t="s">
        <v>262</v>
      </c>
      <c r="D31" s="20" t="s">
        <v>263</v>
      </c>
      <c r="E31" s="19">
        <v>6</v>
      </c>
      <c r="F31" s="19">
        <v>0</v>
      </c>
      <c r="G31" s="19">
        <v>0</v>
      </c>
      <c r="H31" s="19">
        <f t="shared" si="0"/>
        <v>6</v>
      </c>
    </row>
    <row r="32" spans="2:8" ht="12">
      <c r="B32" s="20" t="s">
        <v>71</v>
      </c>
      <c r="C32" s="20" t="s">
        <v>267</v>
      </c>
      <c r="D32" s="20" t="s">
        <v>268</v>
      </c>
      <c r="E32" s="19">
        <v>2</v>
      </c>
      <c r="F32" s="19">
        <v>0</v>
      </c>
      <c r="G32" s="19">
        <v>0</v>
      </c>
      <c r="H32" s="19">
        <f t="shared" si="0"/>
        <v>2</v>
      </c>
    </row>
    <row r="33" spans="2:8" ht="12">
      <c r="B33" s="20" t="s">
        <v>74</v>
      </c>
      <c r="C33" s="20" t="s">
        <v>283</v>
      </c>
      <c r="D33" s="20" t="s">
        <v>284</v>
      </c>
      <c r="E33" s="19">
        <v>1</v>
      </c>
      <c r="F33" s="19">
        <v>0</v>
      </c>
      <c r="G33" s="19">
        <v>0</v>
      </c>
      <c r="H33" s="19">
        <f aca="true" t="shared" si="1" ref="H33:H52">SUM(E33:G33)</f>
        <v>1</v>
      </c>
    </row>
    <row r="34" spans="3:8" ht="12">
      <c r="C34" s="20" t="s">
        <v>288</v>
      </c>
      <c r="D34" s="20" t="s">
        <v>554</v>
      </c>
      <c r="E34" s="19">
        <v>1</v>
      </c>
      <c r="F34" s="19">
        <v>0</v>
      </c>
      <c r="G34" s="19">
        <v>0</v>
      </c>
      <c r="H34" s="19">
        <f t="shared" si="1"/>
        <v>1</v>
      </c>
    </row>
    <row r="35" spans="2:8" ht="12">
      <c r="B35" s="20" t="s">
        <v>75</v>
      </c>
      <c r="C35" s="20" t="s">
        <v>301</v>
      </c>
      <c r="D35" s="20" t="s">
        <v>302</v>
      </c>
      <c r="E35" s="19">
        <v>0</v>
      </c>
      <c r="F35" s="19">
        <v>0</v>
      </c>
      <c r="G35" s="19">
        <v>1</v>
      </c>
      <c r="H35" s="19">
        <f t="shared" si="1"/>
        <v>1</v>
      </c>
    </row>
    <row r="36" spans="2:8" ht="12">
      <c r="B36" s="20" t="s">
        <v>76</v>
      </c>
      <c r="C36" s="20" t="s">
        <v>305</v>
      </c>
      <c r="D36" s="20" t="s">
        <v>306</v>
      </c>
      <c r="E36" s="19">
        <v>3</v>
      </c>
      <c r="F36" s="19">
        <v>0</v>
      </c>
      <c r="G36" s="19">
        <v>0</v>
      </c>
      <c r="H36" s="19">
        <f t="shared" si="1"/>
        <v>3</v>
      </c>
    </row>
    <row r="37" spans="2:8" ht="12">
      <c r="B37" s="20" t="s">
        <v>77</v>
      </c>
      <c r="C37" s="20" t="s">
        <v>309</v>
      </c>
      <c r="D37" s="20" t="s">
        <v>310</v>
      </c>
      <c r="E37" s="19">
        <v>1</v>
      </c>
      <c r="F37" s="19">
        <v>0</v>
      </c>
      <c r="G37" s="19">
        <v>0</v>
      </c>
      <c r="H37" s="19">
        <f t="shared" si="1"/>
        <v>1</v>
      </c>
    </row>
    <row r="38" spans="3:8" ht="12">
      <c r="C38" s="20" t="s">
        <v>311</v>
      </c>
      <c r="D38" s="20" t="s">
        <v>567</v>
      </c>
      <c r="E38" s="19">
        <v>1</v>
      </c>
      <c r="F38" s="19">
        <v>0</v>
      </c>
      <c r="G38" s="19">
        <v>0</v>
      </c>
      <c r="H38" s="19">
        <f t="shared" si="1"/>
        <v>1</v>
      </c>
    </row>
    <row r="39" spans="2:8" ht="12">
      <c r="B39" s="20" t="s">
        <v>458</v>
      </c>
      <c r="C39" s="20" t="s">
        <v>314</v>
      </c>
      <c r="D39" s="20" t="s">
        <v>315</v>
      </c>
      <c r="E39" s="19">
        <v>9</v>
      </c>
      <c r="F39" s="19">
        <v>0</v>
      </c>
      <c r="G39" s="19">
        <v>0</v>
      </c>
      <c r="H39" s="19">
        <f t="shared" si="1"/>
        <v>9</v>
      </c>
    </row>
    <row r="40" spans="1:8" ht="12">
      <c r="A40" s="71" t="s">
        <v>79</v>
      </c>
      <c r="B40" s="71"/>
      <c r="C40" s="71"/>
      <c r="D40" s="71"/>
      <c r="E40" s="147">
        <f>SUM(E41:E43)</f>
        <v>26</v>
      </c>
      <c r="F40" s="147">
        <f>SUM(F41:F43)</f>
        <v>0</v>
      </c>
      <c r="G40" s="147">
        <f>SUM(G41:G43)</f>
        <v>0</v>
      </c>
      <c r="H40" s="147">
        <f t="shared" si="1"/>
        <v>26</v>
      </c>
    </row>
    <row r="41" spans="2:8" ht="12">
      <c r="B41" s="20" t="s">
        <v>80</v>
      </c>
      <c r="C41" s="20" t="s">
        <v>321</v>
      </c>
      <c r="D41" s="20" t="s">
        <v>322</v>
      </c>
      <c r="E41" s="19">
        <v>3</v>
      </c>
      <c r="F41" s="19">
        <v>0</v>
      </c>
      <c r="G41" s="19">
        <v>0</v>
      </c>
      <c r="H41" s="19">
        <f t="shared" si="1"/>
        <v>3</v>
      </c>
    </row>
    <row r="42" spans="3:8" ht="12">
      <c r="C42" s="20" t="s">
        <v>319</v>
      </c>
      <c r="D42" s="20" t="s">
        <v>572</v>
      </c>
      <c r="E42" s="19">
        <v>1</v>
      </c>
      <c r="F42" s="19">
        <v>0</v>
      </c>
      <c r="G42" s="19">
        <v>0</v>
      </c>
      <c r="H42" s="19">
        <f t="shared" si="1"/>
        <v>1</v>
      </c>
    </row>
    <row r="43" spans="2:8" ht="12">
      <c r="B43" s="20" t="s">
        <v>81</v>
      </c>
      <c r="C43" s="20" t="s">
        <v>328</v>
      </c>
      <c r="D43" s="20" t="s">
        <v>329</v>
      </c>
      <c r="E43" s="19">
        <v>22</v>
      </c>
      <c r="F43" s="19">
        <v>0</v>
      </c>
      <c r="G43" s="19">
        <v>0</v>
      </c>
      <c r="H43" s="19">
        <f t="shared" si="1"/>
        <v>22</v>
      </c>
    </row>
    <row r="44" spans="1:8" ht="12">
      <c r="A44" s="71" t="s">
        <v>83</v>
      </c>
      <c r="B44" s="71"/>
      <c r="C44" s="71"/>
      <c r="D44" s="71"/>
      <c r="E44" s="147">
        <f>SUM(E45:E51)</f>
        <v>24</v>
      </c>
      <c r="F44" s="147">
        <f>SUM(F45:F51)</f>
        <v>1</v>
      </c>
      <c r="G44" s="147">
        <f>SUM(G45:G51)</f>
        <v>8</v>
      </c>
      <c r="H44" s="147">
        <f>SUM(H45:H51)</f>
        <v>33</v>
      </c>
    </row>
    <row r="45" spans="2:8" ht="12">
      <c r="B45" s="20" t="s">
        <v>84</v>
      </c>
      <c r="C45" s="20" t="s">
        <v>354</v>
      </c>
      <c r="D45" s="20" t="s">
        <v>355</v>
      </c>
      <c r="E45" s="19">
        <v>0</v>
      </c>
      <c r="F45" s="19">
        <v>0</v>
      </c>
      <c r="G45" s="19">
        <v>2</v>
      </c>
      <c r="H45" s="19">
        <f t="shared" si="1"/>
        <v>2</v>
      </c>
    </row>
    <row r="46" spans="3:8" ht="12">
      <c r="C46" s="20" t="s">
        <v>589</v>
      </c>
      <c r="D46" s="20" t="s">
        <v>590</v>
      </c>
      <c r="E46" s="19">
        <v>3</v>
      </c>
      <c r="F46" s="19">
        <v>0</v>
      </c>
      <c r="G46" s="19">
        <v>0</v>
      </c>
      <c r="H46" s="19">
        <f t="shared" si="1"/>
        <v>3</v>
      </c>
    </row>
    <row r="47" spans="3:8" ht="12">
      <c r="C47" s="20" t="s">
        <v>592</v>
      </c>
      <c r="D47" s="20" t="s">
        <v>590</v>
      </c>
      <c r="E47" s="19">
        <v>5</v>
      </c>
      <c r="F47" s="19">
        <v>0</v>
      </c>
      <c r="G47" s="19">
        <v>0</v>
      </c>
      <c r="H47" s="19">
        <f t="shared" si="1"/>
        <v>5</v>
      </c>
    </row>
    <row r="48" spans="3:8" ht="12">
      <c r="C48" s="20" t="s">
        <v>364</v>
      </c>
      <c r="D48" s="20" t="s">
        <v>365</v>
      </c>
      <c r="E48" s="19">
        <v>7</v>
      </c>
      <c r="F48" s="19">
        <v>0</v>
      </c>
      <c r="G48" s="19">
        <v>0</v>
      </c>
      <c r="H48" s="19">
        <f t="shared" si="1"/>
        <v>7</v>
      </c>
    </row>
    <row r="49" spans="2:8" ht="12">
      <c r="B49" s="20" t="s">
        <v>85</v>
      </c>
      <c r="C49" s="20" t="s">
        <v>369</v>
      </c>
      <c r="D49" s="20" t="s">
        <v>370</v>
      </c>
      <c r="E49" s="19">
        <v>4</v>
      </c>
      <c r="F49" s="19">
        <v>0</v>
      </c>
      <c r="G49" s="19">
        <v>5</v>
      </c>
      <c r="H49" s="19">
        <f>SUM(E49:G49)</f>
        <v>9</v>
      </c>
    </row>
    <row r="50" spans="2:8" ht="12">
      <c r="B50" s="20" t="s">
        <v>86</v>
      </c>
      <c r="C50" s="20" t="s">
        <v>372</v>
      </c>
      <c r="D50" s="20" t="s">
        <v>373</v>
      </c>
      <c r="E50" s="19">
        <v>5</v>
      </c>
      <c r="F50" s="19">
        <v>0</v>
      </c>
      <c r="G50" s="19">
        <v>1</v>
      </c>
      <c r="H50" s="19">
        <f t="shared" si="1"/>
        <v>6</v>
      </c>
    </row>
    <row r="51" spans="3:8" ht="12">
      <c r="C51" s="20" t="s">
        <v>595</v>
      </c>
      <c r="D51" s="20" t="s">
        <v>662</v>
      </c>
      <c r="E51" s="19">
        <v>0</v>
      </c>
      <c r="F51" s="19">
        <v>1</v>
      </c>
      <c r="G51" s="19">
        <v>0</v>
      </c>
      <c r="H51" s="19">
        <f t="shared" si="1"/>
        <v>1</v>
      </c>
    </row>
    <row r="52" spans="1:8" ht="12">
      <c r="A52" s="71" t="s">
        <v>87</v>
      </c>
      <c r="B52" s="71"/>
      <c r="C52" s="71"/>
      <c r="D52" s="71"/>
      <c r="E52" s="147">
        <f>SUM(E53:E57)</f>
        <v>3</v>
      </c>
      <c r="F52" s="147">
        <f>SUM(F53:F57)</f>
        <v>0</v>
      </c>
      <c r="G52" s="147">
        <f>SUM(G53:G57)</f>
        <v>0</v>
      </c>
      <c r="H52" s="147">
        <f t="shared" si="1"/>
        <v>3</v>
      </c>
    </row>
    <row r="53" spans="2:8" ht="12">
      <c r="B53" s="20" t="s">
        <v>89</v>
      </c>
      <c r="C53" s="20" t="s">
        <v>381</v>
      </c>
      <c r="D53" s="20" t="s">
        <v>382</v>
      </c>
      <c r="E53" s="19">
        <v>0</v>
      </c>
      <c r="F53" s="19">
        <v>0</v>
      </c>
      <c r="G53" s="19">
        <v>0</v>
      </c>
      <c r="H53" s="19">
        <f>SUM(E53:G53)</f>
        <v>0</v>
      </c>
    </row>
    <row r="54" spans="2:8" ht="12">
      <c r="B54" s="20" t="s">
        <v>90</v>
      </c>
      <c r="C54" s="20" t="s">
        <v>397</v>
      </c>
      <c r="D54" s="20" t="s">
        <v>398</v>
      </c>
      <c r="E54" s="19">
        <v>1</v>
      </c>
      <c r="F54" s="19">
        <v>0</v>
      </c>
      <c r="G54" s="19">
        <v>0</v>
      </c>
      <c r="H54" s="19">
        <f>SUM(E54:G54)</f>
        <v>1</v>
      </c>
    </row>
    <row r="55" spans="3:8" ht="12">
      <c r="C55" s="20" t="s">
        <v>401</v>
      </c>
      <c r="D55" s="20" t="s">
        <v>402</v>
      </c>
      <c r="E55" s="19">
        <v>1</v>
      </c>
      <c r="F55" s="19">
        <v>0</v>
      </c>
      <c r="G55" s="19">
        <v>0</v>
      </c>
      <c r="H55" s="19">
        <f>SUM(E55:G55)</f>
        <v>1</v>
      </c>
    </row>
    <row r="56" spans="3:8" ht="12">
      <c r="C56" s="20" t="s">
        <v>603</v>
      </c>
      <c r="D56" s="20" t="s">
        <v>604</v>
      </c>
      <c r="E56" s="19">
        <v>1</v>
      </c>
      <c r="F56" s="19">
        <v>0</v>
      </c>
      <c r="G56" s="19">
        <v>0</v>
      </c>
      <c r="H56" s="19">
        <f>SUM(E56:G56)</f>
        <v>1</v>
      </c>
    </row>
    <row r="57" spans="2:8" ht="12">
      <c r="B57" s="20" t="s">
        <v>91</v>
      </c>
      <c r="C57" s="20" t="s">
        <v>422</v>
      </c>
      <c r="D57" s="20" t="s">
        <v>423</v>
      </c>
      <c r="E57" s="19">
        <v>0</v>
      </c>
      <c r="F57" s="19">
        <v>0</v>
      </c>
      <c r="G57" s="19">
        <v>0</v>
      </c>
      <c r="H57" s="19">
        <f>SUM(E57:G57)</f>
        <v>0</v>
      </c>
    </row>
    <row r="58" spans="1:8" ht="12">
      <c r="A58" s="71" t="s">
        <v>92</v>
      </c>
      <c r="B58" s="71"/>
      <c r="C58" s="71"/>
      <c r="D58" s="71"/>
      <c r="E58" s="147">
        <f>SUM(E59:E60)</f>
        <v>3</v>
      </c>
      <c r="F58" s="147">
        <f>SUM(F59:F60)</f>
        <v>0</v>
      </c>
      <c r="G58" s="147">
        <f>SUM(G59:G60)</f>
        <v>0</v>
      </c>
      <c r="H58" s="147">
        <f>SUM(H59:H60)</f>
        <v>3</v>
      </c>
    </row>
    <row r="59" spans="2:8" ht="12">
      <c r="B59" s="20" t="s">
        <v>92</v>
      </c>
      <c r="C59" s="20" t="s">
        <v>433</v>
      </c>
      <c r="D59" s="20" t="s">
        <v>434</v>
      </c>
      <c r="E59" s="19">
        <v>2</v>
      </c>
      <c r="F59" s="19">
        <v>0</v>
      </c>
      <c r="G59" s="19">
        <v>0</v>
      </c>
      <c r="H59" s="19">
        <f>SUM(E59:G59)</f>
        <v>2</v>
      </c>
    </row>
    <row r="60" spans="3:8" ht="12">
      <c r="C60" s="20" t="s">
        <v>435</v>
      </c>
      <c r="D60" s="20" t="s">
        <v>637</v>
      </c>
      <c r="E60" s="19">
        <v>1</v>
      </c>
      <c r="F60" s="19">
        <v>0</v>
      </c>
      <c r="G60" s="19">
        <v>0</v>
      </c>
      <c r="H60" s="19">
        <f>SUM(E60:G60)</f>
        <v>1</v>
      </c>
    </row>
    <row r="61" spans="1:8" ht="12">
      <c r="A61" s="148" t="s">
        <v>95</v>
      </c>
      <c r="B61" s="71"/>
      <c r="C61" s="71"/>
      <c r="D61" s="71"/>
      <c r="E61" s="147">
        <f>SUM(E62:E62)</f>
        <v>117</v>
      </c>
      <c r="F61" s="147">
        <f>SUM(F62:F62)</f>
        <v>0</v>
      </c>
      <c r="G61" s="147">
        <f>SUM(G62:G62)</f>
        <v>0</v>
      </c>
      <c r="H61" s="147">
        <f>SUM(H62:H62)</f>
        <v>117</v>
      </c>
    </row>
    <row r="62" spans="2:8" ht="12">
      <c r="B62" s="20" t="s">
        <v>459</v>
      </c>
      <c r="C62" s="20" t="s">
        <v>443</v>
      </c>
      <c r="D62" s="20" t="s">
        <v>444</v>
      </c>
      <c r="E62" s="19">
        <v>117</v>
      </c>
      <c r="F62" s="19">
        <v>0</v>
      </c>
      <c r="G62" s="19">
        <v>0</v>
      </c>
      <c r="H62" s="19">
        <f>SUM(E62:G62)</f>
        <v>117</v>
      </c>
    </row>
  </sheetData>
  <printOptions horizontalCentered="1"/>
  <pageMargins left="0.5" right="0.5" top="0.4" bottom="0.6" header="0.5" footer="0.4"/>
  <pageSetup horizontalDpi="600" verticalDpi="600" orientation="portrait" r:id="rId1"/>
  <headerFooter alignWithMargins="0">
    <oddFooter>&amp;L&amp;"Times New Roman,Regular"&amp;9*P-MS GC is the post masters graduate certifice&amp;C&amp;8- &amp;P+12-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24"/>
  <sheetViews>
    <sheetView showGridLines="0" workbookViewId="0" topLeftCell="A1">
      <selection activeCell="A1" sqref="A1"/>
    </sheetView>
  </sheetViews>
  <sheetFormatPr defaultColWidth="4.140625" defaultRowHeight="12.75"/>
  <cols>
    <col min="1" max="1" width="2.140625" style="34" customWidth="1"/>
    <col min="2" max="2" width="15.00390625" style="34" customWidth="1"/>
    <col min="3" max="8" width="10.00390625" style="34" customWidth="1"/>
    <col min="9" max="9" width="5.421875" style="34" customWidth="1"/>
    <col min="10" max="250" width="4.140625" style="34" customWidth="1"/>
    <col min="251" max="16384" width="4.140625" style="34" customWidth="1"/>
  </cols>
  <sheetData>
    <row r="1" spans="1:8" ht="12">
      <c r="A1" s="33" t="s">
        <v>35</v>
      </c>
      <c r="B1" s="33"/>
      <c r="C1" s="33"/>
      <c r="D1" s="33"/>
      <c r="E1" s="33"/>
      <c r="F1" s="33"/>
      <c r="G1" s="33"/>
      <c r="H1" s="33"/>
    </row>
    <row r="2" spans="1:8" ht="12">
      <c r="A2" s="33"/>
      <c r="B2" s="33"/>
      <c r="C2" s="33"/>
      <c r="D2" s="33"/>
      <c r="E2" s="33"/>
      <c r="F2" s="33"/>
      <c r="G2" s="33"/>
      <c r="H2" s="33"/>
    </row>
    <row r="3" spans="1:8" ht="12">
      <c r="A3" s="33" t="s">
        <v>15</v>
      </c>
      <c r="B3" s="33"/>
      <c r="C3" s="33"/>
      <c r="D3" s="33"/>
      <c r="E3" s="33"/>
      <c r="F3" s="33"/>
      <c r="G3" s="33"/>
      <c r="H3" s="33"/>
    </row>
    <row r="5" spans="1:8" ht="12.75" customHeight="1">
      <c r="A5" s="150" t="s">
        <v>460</v>
      </c>
      <c r="B5" s="33"/>
      <c r="C5" s="33"/>
      <c r="D5" s="33"/>
      <c r="E5" s="33"/>
      <c r="F5" s="33"/>
      <c r="G5" s="33"/>
      <c r="H5" s="33"/>
    </row>
    <row r="6" spans="1:8" ht="12.75" customHeight="1">
      <c r="A6" s="150" t="s">
        <v>657</v>
      </c>
      <c r="B6" s="33"/>
      <c r="C6" s="33"/>
      <c r="D6" s="33"/>
      <c r="E6" s="33"/>
      <c r="F6" s="33"/>
      <c r="G6" s="33"/>
      <c r="H6" s="33"/>
    </row>
    <row r="7" spans="3:7" ht="48.75" customHeight="1">
      <c r="C7" s="35" t="s">
        <v>453</v>
      </c>
      <c r="D7" s="36" t="s">
        <v>461</v>
      </c>
      <c r="E7" s="36" t="s">
        <v>462</v>
      </c>
      <c r="F7" s="36" t="s">
        <v>93</v>
      </c>
      <c r="G7" s="36" t="s">
        <v>463</v>
      </c>
    </row>
    <row r="8" spans="3:7" ht="9.75" customHeight="1">
      <c r="C8" s="35" t="s">
        <v>451</v>
      </c>
      <c r="D8" s="36" t="s">
        <v>464</v>
      </c>
      <c r="E8" s="36" t="s">
        <v>464</v>
      </c>
      <c r="F8" s="36" t="s">
        <v>464</v>
      </c>
      <c r="G8" s="36" t="s">
        <v>464</v>
      </c>
    </row>
    <row r="9" spans="1:8" ht="9.75" customHeight="1">
      <c r="A9" s="37"/>
      <c r="C9" s="38" t="s">
        <v>465</v>
      </c>
      <c r="D9" s="39" t="s">
        <v>466</v>
      </c>
      <c r="E9" s="39" t="s">
        <v>466</v>
      </c>
      <c r="F9" s="39" t="s">
        <v>467</v>
      </c>
      <c r="G9" s="39" t="s">
        <v>467</v>
      </c>
      <c r="H9" s="39" t="s">
        <v>5</v>
      </c>
    </row>
    <row r="10" spans="1:8" ht="9.75" customHeight="1">
      <c r="A10" s="37"/>
      <c r="C10" s="38"/>
      <c r="D10" s="39"/>
      <c r="E10" s="39"/>
      <c r="F10" s="39"/>
      <c r="G10" s="39"/>
      <c r="H10" s="39"/>
    </row>
    <row r="11" spans="2:8" ht="12">
      <c r="B11" s="40" t="s">
        <v>13</v>
      </c>
      <c r="C11" s="41">
        <v>6</v>
      </c>
      <c r="D11" s="41">
        <v>13</v>
      </c>
      <c r="E11" s="41">
        <v>19</v>
      </c>
      <c r="F11" s="41">
        <v>0</v>
      </c>
      <c r="G11" s="42">
        <v>0</v>
      </c>
      <c r="H11" s="42">
        <f>SUM(C11:G11)</f>
        <v>38</v>
      </c>
    </row>
    <row r="12" spans="2:8" ht="12">
      <c r="B12" s="40" t="s">
        <v>11</v>
      </c>
      <c r="C12" s="41">
        <v>0</v>
      </c>
      <c r="D12" s="41">
        <v>48</v>
      </c>
      <c r="E12" s="41">
        <v>145</v>
      </c>
      <c r="F12" s="41">
        <v>0</v>
      </c>
      <c r="G12" s="42">
        <v>0</v>
      </c>
      <c r="H12" s="42">
        <f>SUM(C12:G12)</f>
        <v>193</v>
      </c>
    </row>
    <row r="13" spans="2:8" ht="12">
      <c r="B13" s="40" t="s">
        <v>10</v>
      </c>
      <c r="C13" s="41">
        <v>0</v>
      </c>
      <c r="D13" s="41">
        <v>43</v>
      </c>
      <c r="E13" s="41">
        <v>237</v>
      </c>
      <c r="F13" s="41">
        <v>0</v>
      </c>
      <c r="G13" s="42">
        <v>0</v>
      </c>
      <c r="H13" s="42">
        <f>SUM(C13:G13)</f>
        <v>280</v>
      </c>
    </row>
    <row r="14" spans="2:8" ht="12">
      <c r="B14" s="40" t="s">
        <v>9</v>
      </c>
      <c r="C14" s="41">
        <v>0</v>
      </c>
      <c r="D14" s="41">
        <v>18</v>
      </c>
      <c r="E14" s="41">
        <v>7</v>
      </c>
      <c r="F14" s="41">
        <v>30</v>
      </c>
      <c r="G14" s="42">
        <v>0</v>
      </c>
      <c r="H14" s="42">
        <f>SUM(C14:G14)</f>
        <v>55</v>
      </c>
    </row>
    <row r="15" spans="2:8" ht="12">
      <c r="B15" s="40" t="s">
        <v>6</v>
      </c>
      <c r="C15" s="41">
        <v>4</v>
      </c>
      <c r="D15" s="41">
        <v>23</v>
      </c>
      <c r="E15" s="41">
        <v>7</v>
      </c>
      <c r="F15" s="41">
        <v>0</v>
      </c>
      <c r="G15" s="42">
        <v>0</v>
      </c>
      <c r="H15" s="42">
        <f>SUM(C15:G15)</f>
        <v>34</v>
      </c>
    </row>
    <row r="16" spans="1:8" ht="12">
      <c r="A16" s="156" t="s">
        <v>18</v>
      </c>
      <c r="B16" s="156"/>
      <c r="C16" s="41">
        <f aca="true" t="shared" si="0" ref="C16:H16">SUM(C11:C15)</f>
        <v>10</v>
      </c>
      <c r="D16" s="41">
        <f t="shared" si="0"/>
        <v>145</v>
      </c>
      <c r="E16" s="41">
        <f t="shared" si="0"/>
        <v>415</v>
      </c>
      <c r="F16" s="41">
        <f t="shared" si="0"/>
        <v>30</v>
      </c>
      <c r="G16" s="41">
        <f t="shared" si="0"/>
        <v>0</v>
      </c>
      <c r="H16" s="41">
        <f t="shared" si="0"/>
        <v>600</v>
      </c>
    </row>
    <row r="17" spans="2:8" ht="12">
      <c r="B17" s="40"/>
      <c r="C17" s="41"/>
      <c r="D17" s="41"/>
      <c r="E17" s="41"/>
      <c r="F17" s="41"/>
      <c r="G17" s="41"/>
      <c r="H17" s="41"/>
    </row>
    <row r="18" spans="2:8" ht="12">
      <c r="B18" s="40" t="s">
        <v>7</v>
      </c>
      <c r="C18" s="41">
        <v>0</v>
      </c>
      <c r="D18" s="42">
        <v>0</v>
      </c>
      <c r="E18" s="42">
        <v>0</v>
      </c>
      <c r="F18" s="42">
        <v>163</v>
      </c>
      <c r="G18" s="42">
        <v>88</v>
      </c>
      <c r="H18" s="42">
        <f>SUM(C18:G18)</f>
        <v>251</v>
      </c>
    </row>
    <row r="19" spans="2:8" ht="12">
      <c r="B19" s="40" t="s">
        <v>468</v>
      </c>
      <c r="C19" s="41">
        <v>0</v>
      </c>
      <c r="D19" s="42">
        <v>0</v>
      </c>
      <c r="E19" s="42">
        <v>0</v>
      </c>
      <c r="F19" s="42">
        <v>0</v>
      </c>
      <c r="G19" s="42">
        <v>1</v>
      </c>
      <c r="H19" s="42">
        <f>SUM(C19:G19)</f>
        <v>1</v>
      </c>
    </row>
    <row r="20" spans="2:8" ht="12">
      <c r="B20" s="40" t="s">
        <v>8</v>
      </c>
      <c r="C20" s="41">
        <v>0</v>
      </c>
      <c r="D20" s="42">
        <v>0</v>
      </c>
      <c r="E20" s="42">
        <v>0</v>
      </c>
      <c r="F20" s="42">
        <v>7</v>
      </c>
      <c r="G20" s="42">
        <v>3</v>
      </c>
      <c r="H20" s="42">
        <f>SUM(C20:G20)</f>
        <v>10</v>
      </c>
    </row>
    <row r="21" spans="1:8" ht="12">
      <c r="A21" s="156" t="s">
        <v>17</v>
      </c>
      <c r="B21" s="156"/>
      <c r="C21" s="41">
        <f aca="true" t="shared" si="1" ref="C21:H21">SUM(C18:C20)</f>
        <v>0</v>
      </c>
      <c r="D21" s="41">
        <f t="shared" si="1"/>
        <v>0</v>
      </c>
      <c r="E21" s="41">
        <f t="shared" si="1"/>
        <v>0</v>
      </c>
      <c r="F21" s="41">
        <f t="shared" si="1"/>
        <v>170</v>
      </c>
      <c r="G21" s="41">
        <f t="shared" si="1"/>
        <v>92</v>
      </c>
      <c r="H21" s="41">
        <f t="shared" si="1"/>
        <v>262</v>
      </c>
    </row>
    <row r="22" spans="2:8" ht="12">
      <c r="B22" s="40"/>
      <c r="C22" s="41"/>
      <c r="D22" s="41"/>
      <c r="E22" s="41"/>
      <c r="F22" s="41"/>
      <c r="G22" s="41"/>
      <c r="H22" s="41"/>
    </row>
    <row r="23" spans="1:8" ht="12">
      <c r="A23" s="156" t="s">
        <v>5</v>
      </c>
      <c r="B23" s="156"/>
      <c r="C23" s="42">
        <f aca="true" t="shared" si="2" ref="C23:H23">C21+C16</f>
        <v>10</v>
      </c>
      <c r="D23" s="42">
        <f t="shared" si="2"/>
        <v>145</v>
      </c>
      <c r="E23" s="42">
        <f t="shared" si="2"/>
        <v>415</v>
      </c>
      <c r="F23" s="42">
        <f t="shared" si="2"/>
        <v>200</v>
      </c>
      <c r="G23" s="42">
        <f t="shared" si="2"/>
        <v>92</v>
      </c>
      <c r="H23" s="42">
        <f t="shared" si="2"/>
        <v>862</v>
      </c>
    </row>
    <row r="24" spans="3:8" ht="12">
      <c r="C24" s="43"/>
      <c r="D24" s="43"/>
      <c r="E24" s="43"/>
      <c r="F24" s="43"/>
      <c r="G24" s="43"/>
      <c r="H24" s="43"/>
    </row>
  </sheetData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</cp:lastModifiedBy>
  <cp:lastPrinted>2006-02-24T15:22:46Z</cp:lastPrinted>
  <dcterms:created xsi:type="dcterms:W3CDTF">2004-08-20T19:55:43Z</dcterms:created>
  <dcterms:modified xsi:type="dcterms:W3CDTF">2006-02-24T16:08:41Z</dcterms:modified>
  <cp:category/>
  <cp:version/>
  <cp:contentType/>
  <cp:contentStatus/>
</cp:coreProperties>
</file>