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" yWindow="65506" windowWidth="13245" windowHeight="13020" tabRatio="746" activeTab="0"/>
  </bookViews>
  <sheets>
    <sheet name="Tbl Contents" sheetId="1" r:id="rId1"/>
    <sheet name="Pg 1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localSheetId="1" hidden="1">{"'NewClAdm'!$A$1:$H$50"}</definedName>
    <definedName name="HTML_Control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localSheetId="1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2">'All_ Ethnic'!$A$1:$N$47</definedName>
    <definedName name="_xlnm.Print_Area" localSheetId="3">'Dept'!$A$1:$N$62</definedName>
    <definedName name="_xlnm.Print_Area" localSheetId="7">'New Grad'!$A$6:$H$83</definedName>
    <definedName name="_xlnm.Print_Area" localSheetId="6">'New Undergrad'!$A$9:$L$162</definedName>
    <definedName name="_xlnm.Print_Area" localSheetId="8">'New_Class_Adm'!$A$1:$H$24</definedName>
    <definedName name="_xlnm.Print_Area" localSheetId="5">'New_Ethnic'!$A$1:$N$47</definedName>
    <definedName name="_xlnm.Print_Area" localSheetId="1">'Pg 1'!$A$1:$O$35</definedName>
    <definedName name="_xlnm.Print_Area" localSheetId="4">'Sequence'!$A$1:$M$330</definedName>
    <definedName name="_xlnm.Print_Area" localSheetId="0">'Tbl Contents'!$A$1:$E$42</definedName>
    <definedName name="_xlnm.Print_Titles" localSheetId="7">'New Grad'!$1:$5</definedName>
    <definedName name="_xlnm.Print_Titles" localSheetId="6">'New Undergrad'!$1:$8</definedName>
    <definedName name="_xlnm.Print_Titles" localSheetId="4">'Sequence'!$1:$7</definedName>
  </definedNames>
  <calcPr fullCalcOnLoad="1"/>
</workbook>
</file>

<file path=xl/sharedStrings.xml><?xml version="1.0" encoding="utf-8"?>
<sst xmlns="http://schemas.openxmlformats.org/spreadsheetml/2006/main" count="1244" uniqueCount="709">
  <si>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</si>
  <si>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</si>
  <si>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</si>
  <si>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</si>
  <si>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</si>
  <si>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</si>
  <si>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</si>
  <si>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</si>
  <si>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</si>
  <si>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</si>
  <si>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</si>
  <si>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</si>
  <si>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</si>
  <si>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</si>
  <si>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</si>
  <si>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</si>
  <si>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</si>
  <si>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Other</t>
  </si>
  <si>
    <t>Fine Arts</t>
  </si>
  <si>
    <t>Education</t>
  </si>
  <si>
    <t>Business</t>
  </si>
  <si>
    <t>Table 3</t>
  </si>
  <si>
    <t>Illinois State University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</si>
  <si>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</si>
  <si>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</si>
  <si>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</si>
  <si>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</si>
  <si>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</si>
  <si>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</si>
  <si>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</si>
  <si>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</si>
  <si>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</si>
  <si>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</si>
  <si>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</si>
  <si>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</si>
  <si>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</si>
  <si>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</si>
  <si>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</si>
  <si>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</si>
  <si>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</si>
  <si>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</si>
  <si>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</si>
  <si>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</si>
  <si>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</si>
  <si>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</si>
  <si>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</si>
  <si>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</si>
  <si>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</si>
  <si>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</si>
  <si>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</si>
  <si>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</si>
  <si>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</si>
  <si>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</si>
  <si>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Unclassified</t>
  </si>
  <si>
    <t>Graduate Total</t>
  </si>
  <si>
    <t>Certificate</t>
  </si>
  <si>
    <t>Doctoral</t>
  </si>
  <si>
    <t>On-Campus Students by Racial/Ethnic Designation, Gender and Class Level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</si>
  <si>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</si>
  <si>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</si>
  <si>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</si>
  <si>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</si>
  <si>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</si>
  <si>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</si>
  <si>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</si>
  <si>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</si>
  <si>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</si>
  <si>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</si>
  <si>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</si>
  <si>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</si>
  <si>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</si>
  <si>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</si>
  <si>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</si>
  <si>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</si>
  <si>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</si>
  <si>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</si>
  <si>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</si>
  <si>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 xml:space="preserve">Agriculture                   </t>
  </si>
  <si>
    <t>1-0</t>
  </si>
  <si>
    <t xml:space="preserve">Agriculture                                                                                                                                                     </t>
  </si>
  <si>
    <t>1-10</t>
  </si>
  <si>
    <t xml:space="preserve">Agriculture - Animal Science                                                                                                                                    </t>
  </si>
  <si>
    <t>1-12</t>
  </si>
  <si>
    <t xml:space="preserve">Agriculture - Pre-Veterinary Medicine                                                                                                                           </t>
  </si>
  <si>
    <t>1-2</t>
  </si>
  <si>
    <t xml:space="preserve">Agricultural Science                                                                                                                                            </t>
  </si>
  <si>
    <t>1-3</t>
  </si>
  <si>
    <t xml:space="preserve">Agriculture Industry Management                                                                                                                                 </t>
  </si>
  <si>
    <t>137-0</t>
  </si>
  <si>
    <t>137-1</t>
  </si>
  <si>
    <t xml:space="preserve">Agribusiness - Agriscience                                                                                                                                      </t>
  </si>
  <si>
    <t>1-4</t>
  </si>
  <si>
    <t xml:space="preserve">Agriculture - Agribusiness                                                                                                                                      </t>
  </si>
  <si>
    <t>1-5</t>
  </si>
  <si>
    <t xml:space="preserve">Agriculture - Food Industry Management                                                                                                                          </t>
  </si>
  <si>
    <t>1-6</t>
  </si>
  <si>
    <t xml:space="preserve">Agriculture - Horticulture and Landscape Management                                                                                                             </t>
  </si>
  <si>
    <t>1-7</t>
  </si>
  <si>
    <t xml:space="preserve">Agriculture Communication and Leadership                                                                                                                        </t>
  </si>
  <si>
    <t>1-90</t>
  </si>
  <si>
    <t xml:space="preserve">Agriculture Education                                                                                                                                           </t>
  </si>
  <si>
    <t>37-0</t>
  </si>
  <si>
    <t xml:space="preserve">Agribusiness                                                                                                                                                    </t>
  </si>
  <si>
    <t>37-2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</si>
  <si>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</si>
  <si>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</t>
  </si>
  <si>
    <t>87-0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</si>
  <si>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</si>
  <si>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</si>
  <si>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>24-0</t>
  </si>
  <si>
    <t xml:space="preserve">Family &amp; Consumer Sciences                                                                                                                                      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</si>
  <si>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</si>
  <si>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</si>
  <si>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</si>
  <si>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</si>
  <si>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</si>
  <si>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</si>
  <si>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</si>
  <si>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</si>
  <si>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 xml:space="preserve">Safety                                                                                                                                                          </t>
  </si>
  <si>
    <t>35-2</t>
  </si>
  <si>
    <t xml:space="preserve">Community Health Education                                                                                                                                      </t>
  </si>
  <si>
    <t>35-90</t>
  </si>
  <si>
    <t xml:space="preserve">School Health Education                                                                                                                                         </t>
  </si>
  <si>
    <t>81-0</t>
  </si>
  <si>
    <t xml:space="preserve">Environmental Health                                                                                                                                            </t>
  </si>
  <si>
    <t>86-0</t>
  </si>
  <si>
    <t xml:space="preserve">Clinical Laboratory Science                                                                                                                                     </t>
  </si>
  <si>
    <t>91-0</t>
  </si>
  <si>
    <t xml:space="preserve">Health Information Management                                                                                                                                   </t>
  </si>
  <si>
    <t>105-0</t>
  </si>
  <si>
    <t xml:space="preserve">Telecommunications Management                                                                                                                                   </t>
  </si>
  <si>
    <t>129-1</t>
  </si>
  <si>
    <t>129-3</t>
  </si>
  <si>
    <t>129-4</t>
  </si>
  <si>
    <t>129-5</t>
  </si>
  <si>
    <t>139-0</t>
  </si>
  <si>
    <t xml:space="preserve">Information Systems                                                                                                                                             </t>
  </si>
  <si>
    <t>139-1</t>
  </si>
  <si>
    <t>139-2</t>
  </si>
  <si>
    <t>139-3</t>
  </si>
  <si>
    <t>139-4</t>
  </si>
  <si>
    <t>229-20</t>
  </si>
  <si>
    <t>29-0</t>
  </si>
  <si>
    <t xml:space="preserve">Computer Science                                                                                                                                                </t>
  </si>
  <si>
    <t>29-10</t>
  </si>
  <si>
    <t>29-11</t>
  </si>
  <si>
    <t>29-7</t>
  </si>
  <si>
    <t>174-0</t>
  </si>
  <si>
    <t xml:space="preserve">Athletic Training                                                                                                                                               </t>
  </si>
  <si>
    <t>175-0</t>
  </si>
  <si>
    <t xml:space="preserve">Exercise Science                                                                                                                                                </t>
  </si>
  <si>
    <t>74-0</t>
  </si>
  <si>
    <t xml:space="preserve">Physical Education                                                                                                                                              </t>
  </si>
  <si>
    <t>74-90</t>
  </si>
  <si>
    <t xml:space="preserve">Physical Education Teacher Education K-12                                                                                                                       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</si>
  <si>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</si>
  <si>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</si>
  <si>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</si>
  <si>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</si>
  <si>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</si>
  <si>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</si>
  <si>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</si>
  <si>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</si>
  <si>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</si>
  <si>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</si>
  <si>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>125-0</t>
  </si>
  <si>
    <t xml:space="preserve">Technology Education                                                                                                                                            </t>
  </si>
  <si>
    <t>126-1</t>
  </si>
  <si>
    <t>126-2</t>
  </si>
  <si>
    <t xml:space="preserve">Renewable Energy - Technical                                                                                                                                    </t>
  </si>
  <si>
    <t>135-0</t>
  </si>
  <si>
    <t xml:space="preserve">Technology                                                                                                                                                      </t>
  </si>
  <si>
    <t>135-1</t>
  </si>
  <si>
    <t>135-2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</si>
  <si>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</si>
  <si>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</si>
  <si>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</si>
  <si>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235-20</t>
  </si>
  <si>
    <t>25-2</t>
  </si>
  <si>
    <t>25-3</t>
  </si>
  <si>
    <t>25-4</t>
  </si>
  <si>
    <t>25-5</t>
  </si>
  <si>
    <t>Biochemistry Molecular Biology</t>
  </si>
  <si>
    <t>130-0</t>
  </si>
  <si>
    <t xml:space="preserve">Biochemistry/Molecular Biology - General                                                                                                                        </t>
  </si>
  <si>
    <t xml:space="preserve">Chemistry                     </t>
  </si>
  <si>
    <t>73-0</t>
  </si>
  <si>
    <t xml:space="preserve">Chemistry                                                                                                                                                       </t>
  </si>
  <si>
    <t>73-90</t>
  </si>
  <si>
    <t xml:space="preserve">Chemistry Teacher Education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</si>
  <si>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</si>
  <si>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</si>
  <si>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>62-0</t>
  </si>
  <si>
    <t xml:space="preserve">Speech Pathology &amp; Audiology                                                                                                                                    </t>
  </si>
  <si>
    <t>62-1</t>
  </si>
  <si>
    <t>62-2</t>
  </si>
  <si>
    <t xml:space="preserve">Economics                     </t>
  </si>
  <si>
    <t>142-0</t>
  </si>
  <si>
    <t xml:space="preserve">Applied Economics                                                                                                                                               </t>
  </si>
  <si>
    <t>142-1</t>
  </si>
  <si>
    <t>142-2</t>
  </si>
  <si>
    <t>142-3</t>
  </si>
  <si>
    <t xml:space="preserve">Applied Economics - Financial Economics                                                                                                                         </t>
  </si>
  <si>
    <t>42-0</t>
  </si>
  <si>
    <t xml:space="preserve">Economics                                                                                                                                                       </t>
  </si>
  <si>
    <t>42-2</t>
  </si>
  <si>
    <t xml:space="preserve">Economics - General Economics                                                                                                                                   </t>
  </si>
  <si>
    <t xml:space="preserve">English                       </t>
  </si>
  <si>
    <t>109-0</t>
  </si>
  <si>
    <t xml:space="preserve">English Studies                                                                                                                                                 </t>
  </si>
  <si>
    <t>21-1</t>
  </si>
  <si>
    <t xml:space="preserve">The Teaching of Writing                                                                                                                                         </t>
  </si>
  <si>
    <t>21-2</t>
  </si>
  <si>
    <t xml:space="preserve">Writing - Professional Writing and Rhetorics                                                                                                                    </t>
  </si>
  <si>
    <t>221-30</t>
  </si>
  <si>
    <t>9-0</t>
  </si>
  <si>
    <t xml:space="preserve">English                                                                                                                                                         </t>
  </si>
  <si>
    <t>9-1</t>
  </si>
  <si>
    <t xml:space="preserve">English Publishing Studies                                                                                                                                      </t>
  </si>
  <si>
    <t>9-90</t>
  </si>
  <si>
    <t xml:space="preserve">English Teacher Education                                                                                                                                       </t>
  </si>
  <si>
    <t xml:space="preserve">Geography - Geology           </t>
  </si>
  <si>
    <t>17-0</t>
  </si>
  <si>
    <t xml:space="preserve">Geology                                                                                                                                                         </t>
  </si>
  <si>
    <t>17-90</t>
  </si>
  <si>
    <t xml:space="preserve">Earth &amp; Space Science Education                                                                                                                                 </t>
  </si>
  <si>
    <t>18-0</t>
  </si>
  <si>
    <t xml:space="preserve">Geography                                                                                                                                                       </t>
  </si>
  <si>
    <t>18-90</t>
  </si>
  <si>
    <t xml:space="preserve">Geography Teacher Education                                                                                                                                     </t>
  </si>
  <si>
    <t>61-0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</si>
  <si>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</si>
  <si>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</si>
  <si>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>32-0</t>
  </si>
  <si>
    <t xml:space="preserve">Social Sciences Education                                                                                                                                       </t>
  </si>
  <si>
    <t>43-0</t>
  </si>
  <si>
    <t xml:space="preserve">History                                                                                                                                                         </t>
  </si>
  <si>
    <t>43-90</t>
  </si>
  <si>
    <t xml:space="preserve">History Teacher Education                                                                                                                                       </t>
  </si>
  <si>
    <t>43-91</t>
  </si>
  <si>
    <t xml:space="preserve">History-Social Sciences Teacher Certification                                                                                                                   </t>
  </si>
  <si>
    <t>12-0</t>
  </si>
  <si>
    <t xml:space="preserve">French                                                                                                                                                          </t>
  </si>
  <si>
    <t>12-90</t>
  </si>
  <si>
    <t xml:space="preserve">French Teacher Education                                                                                                                                        </t>
  </si>
  <si>
    <t>13-0</t>
  </si>
  <si>
    <t xml:space="preserve">German                                                                                                                                                          </t>
  </si>
  <si>
    <t>13-90</t>
  </si>
  <si>
    <t xml:space="preserve">German Teacher Education                                                                                                                                        </t>
  </si>
  <si>
    <t>14-0</t>
  </si>
  <si>
    <t xml:space="preserve">Languages, Literatures, and Cultures                                                                                                                            </t>
  </si>
  <si>
    <t>15-0</t>
  </si>
  <si>
    <t xml:space="preserve">Spanish                                                                                                                                                         </t>
  </si>
  <si>
    <t>15-90</t>
  </si>
  <si>
    <t xml:space="preserve">Spanish Teacher Education                                                                                                                                       </t>
  </si>
  <si>
    <t xml:space="preserve">Mathematics                   </t>
  </si>
  <si>
    <t>127-0</t>
  </si>
  <si>
    <t xml:space="preserve">Mathematics Education                                                                                                                                           </t>
  </si>
  <si>
    <t>27-0</t>
  </si>
  <si>
    <t xml:space="preserve">Mathematics                                                                                                                                                     </t>
  </si>
  <si>
    <t>27-1</t>
  </si>
  <si>
    <t xml:space="preserve">Mathematics - Actuarial Science                                                                                                                                 </t>
  </si>
  <si>
    <t>27-2</t>
  </si>
  <si>
    <t xml:space="preserve">Mathematics - Statistics       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</si>
  <si>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</si>
  <si>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</si>
  <si>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>27-4</t>
  </si>
  <si>
    <t xml:space="preserve">Mathematics - Biomathematics                                                                                                                                    </t>
  </si>
  <si>
    <t>27-90</t>
  </si>
  <si>
    <t xml:space="preserve">Mathematics Teacher Education                                                                                                                                   </t>
  </si>
  <si>
    <t>27-92</t>
  </si>
  <si>
    <t xml:space="preserve">Philosophy                    </t>
  </si>
  <si>
    <t>6-0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</si>
  <si>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</si>
  <si>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</si>
  <si>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>72-0</t>
  </si>
  <si>
    <t xml:space="preserve">Physics                                                                                                                                                         </t>
  </si>
  <si>
    <t>72-1</t>
  </si>
  <si>
    <t xml:space="preserve">Physics - Computer Physics                                                                                                                                      </t>
  </si>
  <si>
    <t>72-2</t>
  </si>
  <si>
    <t xml:space="preserve">Physics - Engineering Physics                                                                                                                                   </t>
  </si>
  <si>
    <t>72-90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</si>
  <si>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</si>
  <si>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</si>
  <si>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>44-0</t>
  </si>
  <si>
    <t xml:space="preserve">Political Science                                                                                                                                               </t>
  </si>
  <si>
    <t>44-1</t>
  </si>
  <si>
    <t xml:space="preserve">Political Science - Public Service                                                                                                                              </t>
  </si>
  <si>
    <t>44-2</t>
  </si>
  <si>
    <t>44-3</t>
  </si>
  <si>
    <t xml:space="preserve">Political Science - Global Politics and Culture                                                                                                                 </t>
  </si>
  <si>
    <t>44-4</t>
  </si>
  <si>
    <t xml:space="preserve">Political Science - Global Studies                                                                                                                              </t>
  </si>
  <si>
    <t>44-6</t>
  </si>
  <si>
    <t xml:space="preserve">Psychology                    </t>
  </si>
  <si>
    <t>180-0</t>
  </si>
  <si>
    <t xml:space="preserve">Clinical-Counseling Psychology                                                                                                                                  </t>
  </si>
  <si>
    <t>8-0</t>
  </si>
  <si>
    <t xml:space="preserve">Psychology                                                                                                                                                      </t>
  </si>
  <si>
    <t>8-1</t>
  </si>
  <si>
    <t xml:space="preserve">Cognitive and Behavioral Sciences                                                                                                                               </t>
  </si>
  <si>
    <t>8-2</t>
  </si>
  <si>
    <t xml:space="preserve">Industrial/Organizational-Social Psychology                                                                                                                     </t>
  </si>
  <si>
    <t>8-4</t>
  </si>
  <si>
    <t xml:space="preserve">Quantitative Psychology                                                                                                                                         </t>
  </si>
  <si>
    <t>8-7</t>
  </si>
  <si>
    <t xml:space="preserve">Developmental Psychology                                                                                                                                        </t>
  </si>
  <si>
    <t>93-0</t>
  </si>
  <si>
    <t xml:space="preserve">School Psychology                                                                                                                                               </t>
  </si>
  <si>
    <t xml:space="preserve">School of Biological Sciences </t>
  </si>
  <si>
    <t>3-0</t>
  </si>
  <si>
    <t xml:space="preserve">Biological Sciences                                                                                                                                             </t>
  </si>
  <si>
    <t>3-10</t>
  </si>
  <si>
    <t xml:space="preserve">Biological Sciences - Biomathematics                                                                                                                            </t>
  </si>
  <si>
    <t>3-11</t>
  </si>
  <si>
    <t>3-2</t>
  </si>
  <si>
    <t xml:space="preserve">Conservation Biology                                                                                                                                            </t>
  </si>
  <si>
    <t>3-3</t>
  </si>
  <si>
    <t xml:space="preserve">Biotechnology                                                                                                                                                   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</si>
  <si>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</si>
  <si>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</si>
  <si>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</si>
  <si>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Biological Sciences - Behavior, Ecology, Evolution &amp; Systematics                                                                                                </t>
  </si>
  <si>
    <t>3-90</t>
  </si>
  <si>
    <t xml:space="preserve">Biological Sciences Teacher Education                                                                                                                           </t>
  </si>
  <si>
    <t xml:space="preserve">School of Communication       </t>
  </si>
  <si>
    <t>151-1</t>
  </si>
  <si>
    <t xml:space="preserve">Journalism - Broadcast Journalism                                                                                                                               </t>
  </si>
  <si>
    <t>151-2</t>
  </si>
  <si>
    <t xml:space="preserve">Journalism - News Editorial                                                                                                                                     </t>
  </si>
  <si>
    <t>151-3</t>
  </si>
  <si>
    <t xml:space="preserve">Journalism - Visual Communication                                                                                                                               </t>
  </si>
  <si>
    <t>39-3</t>
  </si>
  <si>
    <t xml:space="preserve">Mass Media - Interactive Media                                                                                                                                  </t>
  </si>
  <si>
    <t>39-4</t>
  </si>
  <si>
    <t xml:space="preserve">Mass Media - Radio                                                                                                                                              </t>
  </si>
  <si>
    <t>39-5</t>
  </si>
  <si>
    <t xml:space="preserve">Mass Media - Television Production                                                                                                                              </t>
  </si>
  <si>
    <t>39-6</t>
  </si>
  <si>
    <t>47-0</t>
  </si>
  <si>
    <t xml:space="preserve">Public Relations                                                                                                                                                </t>
  </si>
  <si>
    <t>63-0</t>
  </si>
  <si>
    <t xml:space="preserve">Communication                                                                                                                                                   </t>
  </si>
  <si>
    <t>79-0</t>
  </si>
  <si>
    <t xml:space="preserve">Communication Studies                                                                                                                                           </t>
  </si>
  <si>
    <t>79-1</t>
  </si>
  <si>
    <t xml:space="preserve">Communication Studies - Interpersonal                                                                                                                           </t>
  </si>
  <si>
    <t>79-2</t>
  </si>
  <si>
    <t>79-3</t>
  </si>
  <si>
    <t>79-90</t>
  </si>
  <si>
    <t xml:space="preserve">Communication Studies Teacher Education                                                                                                                         </t>
  </si>
  <si>
    <t xml:space="preserve">School of Social Work         </t>
  </si>
  <si>
    <t>153-0</t>
  </si>
  <si>
    <t xml:space="preserve">Bachelor of Social Work                                                                                                                                         </t>
  </si>
  <si>
    <t>53-0</t>
  </si>
  <si>
    <t xml:space="preserve">Social Work                                                                                                                                                     </t>
  </si>
  <si>
    <t>53-1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</si>
  <si>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</si>
  <si>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</si>
  <si>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>148-0</t>
  </si>
  <si>
    <t xml:space="preserve">Archaeology                                                                                                                                                     </t>
  </si>
  <si>
    <t>45-0</t>
  </si>
  <si>
    <t xml:space="preserve">Sociology                                                                                                                                                       </t>
  </si>
  <si>
    <t>45-1</t>
  </si>
  <si>
    <t xml:space="preserve">Sociology - Applied Community &amp; Economic Development                                                                                                            </t>
  </si>
  <si>
    <t>48-0</t>
  </si>
  <si>
    <t xml:space="preserve">Anthropology                                                                                                                                                    </t>
  </si>
  <si>
    <t xml:space="preserve">Women's and Gender Studies    </t>
  </si>
  <si>
    <t xml:space="preserve">Accounting                    </t>
  </si>
  <si>
    <t>182-0</t>
  </si>
  <si>
    <t xml:space="preserve">Business Information Systems                                                                                                                                    </t>
  </si>
  <si>
    <t>382-1</t>
  </si>
  <si>
    <t>382-2</t>
  </si>
  <si>
    <t>82-0</t>
  </si>
  <si>
    <t xml:space="preserve">Accountancy                                                                                                                                                     </t>
  </si>
  <si>
    <t>82-1</t>
  </si>
  <si>
    <t xml:space="preserve">Accounting - Business Information Systems                                                                                                                       </t>
  </si>
  <si>
    <t>82-2</t>
  </si>
  <si>
    <t xml:space="preserve">Accounting - Financial Accounting                                                                                                                               </t>
  </si>
  <si>
    <t>82-4</t>
  </si>
  <si>
    <t xml:space="preserve">Accounting - Accounting Information Systems                                                                                                                     </t>
  </si>
  <si>
    <t>82-5</t>
  </si>
  <si>
    <t xml:space="preserve">Accounting - Career Specialty                                                                                                                                   </t>
  </si>
  <si>
    <t xml:space="preserve">Dean of Business              </t>
  </si>
  <si>
    <t>88-0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</si>
  <si>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</si>
  <si>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</si>
  <si>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>103-0</t>
  </si>
  <si>
    <t xml:space="preserve">Insurance                                                                                                                                                       </t>
  </si>
  <si>
    <t>76-1</t>
  </si>
  <si>
    <t xml:space="preserve">Finance - General Finance                                                                                                                                       </t>
  </si>
  <si>
    <t>78-0</t>
  </si>
  <si>
    <t xml:space="preserve">International Business                                                                                                                                          </t>
  </si>
  <si>
    <t>80-0</t>
  </si>
  <si>
    <t xml:space="preserve">Business Administration                                                                                                                                         </t>
  </si>
  <si>
    <t>84-3</t>
  </si>
  <si>
    <t xml:space="preserve">Management - Organizational Leadership                                                                                                                          </t>
  </si>
  <si>
    <t>84-4</t>
  </si>
  <si>
    <t xml:space="preserve">Management - Human Resource Management                                                                                                                          </t>
  </si>
  <si>
    <t>84-5</t>
  </si>
  <si>
    <t xml:space="preserve">Marketing                     </t>
  </si>
  <si>
    <t>5-0</t>
  </si>
  <si>
    <t xml:space="preserve">Business Teacher Education                                                                                                                                      </t>
  </si>
  <si>
    <t>83-0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</si>
  <si>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</si>
  <si>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</si>
  <si>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</si>
  <si>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</si>
  <si>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</si>
  <si>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>226-30</t>
  </si>
  <si>
    <t>34-0</t>
  </si>
  <si>
    <t xml:space="preserve">Curriculum &amp; Instruction                                                                                                                                        </t>
  </si>
  <si>
    <t>50-0</t>
  </si>
  <si>
    <t xml:space="preserve">Elementary Education                                                                                                                                            </t>
  </si>
  <si>
    <t>50-1</t>
  </si>
  <si>
    <t>54-0</t>
  </si>
  <si>
    <t xml:space="preserve">Early Childhood Education                                                                                                                                       </t>
  </si>
  <si>
    <t>55-0</t>
  </si>
  <si>
    <t xml:space="preserve">Middle Level Teacher Education                                                                                                                                  </t>
  </si>
  <si>
    <t>7-0</t>
  </si>
  <si>
    <t>96-0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</si>
  <si>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</si>
  <si>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</si>
  <si>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</si>
  <si>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>295-40</t>
  </si>
  <si>
    <t>296-40</t>
  </si>
  <si>
    <t>95-0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</si>
  <si>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</si>
  <si>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</si>
  <si>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>244-20</t>
  </si>
  <si>
    <t>246-40</t>
  </si>
  <si>
    <t>40-0</t>
  </si>
  <si>
    <t xml:space="preserve">Special Education                                                                                                                                               </t>
  </si>
  <si>
    <t>40-10</t>
  </si>
  <si>
    <t>40-8</t>
  </si>
  <si>
    <t>40-9</t>
  </si>
  <si>
    <t>122-0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</si>
  <si>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</si>
  <si>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</si>
  <si>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>2-0</t>
  </si>
  <si>
    <t xml:space="preserve">Art                                                                                                                                                             </t>
  </si>
  <si>
    <t>2-1</t>
  </si>
  <si>
    <t xml:space="preserve">Studio Arts                                                                                                                                                     </t>
  </si>
  <si>
    <t>22-0</t>
  </si>
  <si>
    <t xml:space="preserve">Master of Fine Arts                                                                                                                                             </t>
  </si>
  <si>
    <t>2-3</t>
  </si>
  <si>
    <t xml:space="preserve">Art History                                                                                                                                                     </t>
  </si>
  <si>
    <t>2-4</t>
  </si>
  <si>
    <t xml:space="preserve">Art Graphic Design                                                                                                                                              </t>
  </si>
  <si>
    <t>2-6</t>
  </si>
  <si>
    <t xml:space="preserve">Art - Visual Culture                                                                                                                                            </t>
  </si>
  <si>
    <t>2-90</t>
  </si>
  <si>
    <t xml:space="preserve">Art Teacher Education                                                                                                                                           </t>
  </si>
  <si>
    <t>2-91</t>
  </si>
  <si>
    <t xml:space="preserve">Art Education                                                                                                                                                   </t>
  </si>
  <si>
    <t>60-0</t>
  </si>
  <si>
    <t xml:space="preserve">Bachelor of Fine Arts-Art                                                                                                                                       </t>
  </si>
  <si>
    <t xml:space="preserve">School of Music               </t>
  </si>
  <si>
    <t>128-0</t>
  </si>
  <si>
    <t xml:space="preserve">Master of Music Education                                                                                                                                       </t>
  </si>
  <si>
    <t>28-3</t>
  </si>
  <si>
    <t xml:space="preserve">Music Performance                                                                                                                                               </t>
  </si>
  <si>
    <t>28-4</t>
  </si>
  <si>
    <t xml:space="preserve">Music Composition                                                                                                                                               </t>
  </si>
  <si>
    <t>28-5</t>
  </si>
  <si>
    <t xml:space="preserve">Music Therapy                                                                                                                                                   </t>
  </si>
  <si>
    <t>28-6</t>
  </si>
  <si>
    <t xml:space="preserve">Music Conducting                                                                                                                                                </t>
  </si>
  <si>
    <t>28-7</t>
  </si>
  <si>
    <t xml:space="preserve">Music - Collaborative Piano                                                                                                                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</si>
  <si>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</si>
  <si>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</si>
  <si>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</si>
  <si>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</si>
  <si>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</si>
  <si>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</si>
  <si>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                                                                                                                              </t>
  </si>
  <si>
    <t>58-5</t>
  </si>
  <si>
    <t xml:space="preserve">Bachelor of Music - Voice Performance                                                                                                                           </t>
  </si>
  <si>
    <t>58-6</t>
  </si>
  <si>
    <t xml:space="preserve">Bachelor of Music - Music Therapy                                                                                                                               </t>
  </si>
  <si>
    <t>58-7</t>
  </si>
  <si>
    <t>59-0</t>
  </si>
  <si>
    <t xml:space="preserve">Music-Liberal Arts BA/BS                                                                                                                                        </t>
  </si>
  <si>
    <t>59-1</t>
  </si>
  <si>
    <t xml:space="preserve">Music-Liberal Arts BA/BS - Musical Theatre                                                                                                                      </t>
  </si>
  <si>
    <t>59-2</t>
  </si>
  <si>
    <t xml:space="preserve">Music-Liberal Arts BA/BS - Music Business                                                                                                                       </t>
  </si>
  <si>
    <t xml:space="preserve">School of Theatre             </t>
  </si>
  <si>
    <t>23-0</t>
  </si>
  <si>
    <t xml:space="preserve">Master of Fine Arts/Theatre                                                                                                                                     </t>
  </si>
  <si>
    <t>70-0</t>
  </si>
  <si>
    <t xml:space="preserve">Theatre                                                                                                                                                         </t>
  </si>
  <si>
    <t>70-2</t>
  </si>
  <si>
    <t xml:space="preserve">Theatre - Design/Production                                                                                                                                     </t>
  </si>
  <si>
    <t>70-3</t>
  </si>
  <si>
    <t xml:space="preserve">Theatre - Acting                                                                                                                                                </t>
  </si>
  <si>
    <t>70-4</t>
  </si>
  <si>
    <t xml:space="preserve">Theatre - Theatre Studies                     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</si>
  <si>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</si>
  <si>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</si>
  <si>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70-90</t>
  </si>
  <si>
    <t xml:space="preserve">Theatre - Theatre Education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</si>
  <si>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</si>
  <si>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</si>
  <si>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>111-2</t>
  </si>
  <si>
    <t xml:space="preserve">Nursing (BSN) - Prelicensure                                                                                                                                    </t>
  </si>
  <si>
    <t>111-3</t>
  </si>
  <si>
    <t xml:space="preserve">Nursing (BSN) - Registered Nurse                                                                                                                                </t>
  </si>
  <si>
    <t>111-4</t>
  </si>
  <si>
    <t xml:space="preserve">Nursing (BSN) - Prelicensure Early Admit                                                                                                                        </t>
  </si>
  <si>
    <t>112-1</t>
  </si>
  <si>
    <t xml:space="preserve">Nursing (MSN) - Family Nurse Practitioner                                                                                                                       </t>
  </si>
  <si>
    <t>112-2</t>
  </si>
  <si>
    <t xml:space="preserve">Nursing (MSN) - Nursing Systems Administration                                                                                                                  </t>
  </si>
  <si>
    <t>112-3</t>
  </si>
  <si>
    <t xml:space="preserve">Nursing (MSN) - Clinical Nurse Leader                                                                                                                           </t>
  </si>
  <si>
    <t>132-0</t>
  </si>
  <si>
    <t xml:space="preserve">Nursing (Ph.D.)                                                                                                                                                 </t>
  </si>
  <si>
    <t xml:space="preserve">Dean of Graduate School       </t>
  </si>
  <si>
    <t>89-0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</si>
  <si>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</si>
  <si>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</si>
  <si>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>120-0</t>
  </si>
  <si>
    <t xml:space="preserve">University Studies                                                                                                                                              </t>
  </si>
  <si>
    <t>65-0</t>
  </si>
  <si>
    <t xml:space="preserve">Unclassified                                                                                                                                                    </t>
  </si>
  <si>
    <t>66-4</t>
  </si>
  <si>
    <t>99-0</t>
  </si>
  <si>
    <t xml:space="preserve">Undeclared                                                                                                                                                      </t>
  </si>
  <si>
    <t>99-1</t>
  </si>
  <si>
    <t xml:space="preserve">Undeclared (p)            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</si>
  <si>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</si>
  <si>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</si>
  <si>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</si>
  <si>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</si>
  <si>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</si>
  <si>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</si>
  <si>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</si>
  <si>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</si>
  <si>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</si>
  <si>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</si>
  <si>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 xml:space="preserve">IS-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</si>
  <si>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</si>
  <si>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IS - Graduate Certificate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</si>
  <si>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</si>
  <si>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CPS - Enterprise Computing Engineering                                                                                                             </t>
  </si>
  <si>
    <t xml:space="preserve">ACS - Computer Science                                                                                                                     </t>
  </si>
  <si>
    <t>School of Information Technolology</t>
  </si>
  <si>
    <t>School of Kinesiology and Recreation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</si>
  <si>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</si>
  <si>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</si>
  <si>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</si>
  <si>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</si>
  <si>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</si>
  <si>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</si>
  <si>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 &amp; Park Admin - 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</si>
  <si>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</si>
  <si>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</si>
  <si>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</si>
  <si>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</si>
  <si>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</si>
  <si>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</si>
  <si>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>Communication Sciences and Disorders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</si>
  <si>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</si>
  <si>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</si>
  <si>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</si>
  <si>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Electricity, Natural Gas, &amp; Telecom Economics                                                                                  </t>
  </si>
  <si>
    <t>Languages, Literatures and Cultures</t>
  </si>
  <si>
    <t xml:space="preserve">Elementary &amp; Middle School Math Education                                                                                                                </t>
  </si>
  <si>
    <t xml:space="preserve">Political Sci - Applied Community Development                                                                                                               </t>
  </si>
  <si>
    <t xml:space="preserve">Political Sci - Leadership and Social Justice                                                                                                               </t>
  </si>
  <si>
    <t xml:space="preserve">ACC (BS/MPA) - Professional Accountancy                 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</si>
  <si>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</si>
  <si>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</si>
  <si>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>Management and Quantitative Methods</t>
  </si>
  <si>
    <t xml:space="preserve">MKT - Integrated Marketing Communication           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</si>
  <si>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</si>
  <si>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</si>
  <si>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</si>
  <si>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 xml:space="preserve">Ed Admin/General Adm - Post-Masters Grad Cert                                                                      </t>
  </si>
  <si>
    <t xml:space="preserve">Ed Admin/Superintendent Endorsement-PMGC                                                                    </t>
  </si>
  <si>
    <t xml:space="preserve">LBS 2/Transition Spec - Graduate Certificate                                                                                    </t>
  </si>
  <si>
    <t>Director of Special Education - PMGC</t>
  </si>
  <si>
    <t xml:space="preserve">Spec Ed-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</si>
  <si>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</si>
  <si>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</si>
  <si>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</si>
  <si>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</si>
  <si>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</si>
  <si>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</si>
  <si>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</si>
  <si>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</si>
  <si>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IDS - Human and Educational Services                                                                                                      </t>
  </si>
  <si>
    <t>Non Degree Seeking (no CIP)</t>
  </si>
  <si>
    <t>Dean of Graduate School - Non degree seeking (no CIP)</t>
  </si>
  <si>
    <t>Educational Admin &amp; Foundations</t>
  </si>
  <si>
    <t>Management &amp; Quantitative Methods</t>
  </si>
  <si>
    <t xml:space="preserve">Information Systems - Information Assurance and Security                                                                                                        </t>
  </si>
  <si>
    <t xml:space="preserve">Information Systems - Telecommunications Management                                                                                                             </t>
  </si>
  <si>
    <t xml:space="preserve">Information Systems - Internet Application Development                                                                                                          </t>
  </si>
  <si>
    <t xml:space="preserve">Kinesiology &amp; Recreation - Recreation Administration                                                                                                            </t>
  </si>
  <si>
    <t xml:space="preserve">Accountancy (BS/MPA) - Professional Accountancy                                                                                                                 </t>
  </si>
  <si>
    <t xml:space="preserve">School Librarianship-Post-Baccalaureate Graduate Certificate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</si>
  <si>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</si>
  <si>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Media Management, Promotion, and Sales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</si>
  <si>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        </t>
  </si>
  <si>
    <t>MajSeq</t>
  </si>
  <si>
    <t>School of Information Technology</t>
  </si>
  <si>
    <t xml:space="preserve">Total </t>
  </si>
  <si>
    <t xml:space="preserve">Horticulture and Landscape Management                                                                                                             </t>
  </si>
  <si>
    <t xml:space="preserve">Rec &amp; Park Admin- Therapeutic Recreation      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</si>
  <si>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</si>
  <si>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Enterprise Computing Engineering                                                                                                             </t>
  </si>
  <si>
    <t xml:space="preserve">IT- Construction Management                                                                                                                 </t>
  </si>
  <si>
    <t xml:space="preserve">IT- Engineering Technology                                                                                                                  </t>
  </si>
  <si>
    <t xml:space="preserve">Renewable Energy - Economics &amp; Public Policy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</si>
  <si>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</si>
  <si>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</si>
  <si>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</si>
  <si>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</si>
  <si>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</si>
  <si>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</si>
  <si>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</si>
  <si>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</si>
  <si>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Elem Ed- Bilingual/Bicultural Education                                                                                                           </t>
  </si>
  <si>
    <t xml:space="preserve">Spec Ed-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</si>
  <si>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</si>
  <si>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School of Kinesiology &amp; Recreation</t>
  </si>
  <si>
    <t>Communication Sci &amp; Disorders</t>
  </si>
  <si>
    <t xml:space="preserve">Teaching Writing High/Middle School-PBC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</si>
  <si>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</si>
  <si>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 xml:space="preserve"> Electricity, Natural Gas, and Telecommunications Economics                                                                                  </t>
  </si>
  <si>
    <t>Hispanic Total</t>
  </si>
  <si>
    <t>Asian Total</t>
  </si>
  <si>
    <t>Not Reported Total</t>
  </si>
  <si>
    <t>Non-Resident Alien</t>
  </si>
  <si>
    <t>University</t>
  </si>
  <si>
    <t>Master's</t>
  </si>
  <si>
    <t>Arts Technology</t>
  </si>
  <si>
    <t>1-8</t>
  </si>
  <si>
    <t>1-9</t>
  </si>
  <si>
    <t>1-11</t>
  </si>
  <si>
    <t>91-1</t>
  </si>
  <si>
    <t>91-2</t>
  </si>
  <si>
    <t>29-2</t>
  </si>
  <si>
    <t>139-5</t>
  </si>
  <si>
    <t>123-0</t>
  </si>
  <si>
    <t>124-0</t>
  </si>
  <si>
    <t>130-1</t>
  </si>
  <si>
    <t>130-2</t>
  </si>
  <si>
    <t>62-3</t>
  </si>
  <si>
    <t>42-3</t>
  </si>
  <si>
    <t xml:space="preserve">Agriculture - Agronomy Management   </t>
  </si>
  <si>
    <t xml:space="preserve">Agriculture - Animal Industry Management  </t>
  </si>
  <si>
    <t xml:space="preserve">Agriculture - Crop and Soil Science        </t>
  </si>
  <si>
    <t xml:space="preserve">Health Information Management - Standard </t>
  </si>
  <si>
    <t>Health Information Management - Registered</t>
  </si>
  <si>
    <t xml:space="preserve">ACS- Scientific Application Programming               </t>
  </si>
  <si>
    <t xml:space="preserve">IS - Enterprise Computing Systems  </t>
  </si>
  <si>
    <t xml:space="preserve">Construction Management            </t>
  </si>
  <si>
    <t xml:space="preserve">Graphic Communication       </t>
  </si>
  <si>
    <t xml:space="preserve">BMB - Biochemistry          </t>
  </si>
  <si>
    <t xml:space="preserve">BMB - Molecular Biology     </t>
  </si>
  <si>
    <t xml:space="preserve">Speech Pathology &amp; Audiology - Bilingual    </t>
  </si>
  <si>
    <t xml:space="preserve">Economics - Managerial Economics             </t>
  </si>
  <si>
    <t xml:space="preserve">Medical Laboratory Science                                                                                                                                     </t>
  </si>
  <si>
    <t xml:space="preserve">Agriculture - Agronomy Management     </t>
  </si>
  <si>
    <t xml:space="preserve">Agriculture - Animal Industry Management          </t>
  </si>
  <si>
    <t xml:space="preserve">Agriculture - Pre-Veterinary Medicine        </t>
  </si>
  <si>
    <t xml:space="preserve">Health Information Management - Standard     </t>
  </si>
  <si>
    <t xml:space="preserve">Construction Management      </t>
  </si>
  <si>
    <t xml:space="preserve">Graphic Communication        </t>
  </si>
  <si>
    <t xml:space="preserve">BMB - Biochemistry      </t>
  </si>
  <si>
    <t xml:space="preserve">BMB - Molecular Biology         </t>
  </si>
  <si>
    <t xml:space="preserve">Economics - General Economics     </t>
  </si>
  <si>
    <t xml:space="preserve">BM - Voice Performance                                                                                                                           </t>
  </si>
  <si>
    <t xml:space="preserve">Native Hawaiian or Pacific Islander </t>
  </si>
  <si>
    <t>American Indian/Alaskan Native Total</t>
  </si>
  <si>
    <t>Black or African American Total</t>
  </si>
  <si>
    <t>White Total</t>
  </si>
  <si>
    <t>Two or More Selections Total</t>
  </si>
  <si>
    <t xml:space="preserve">Master of Music Education    </t>
  </si>
  <si>
    <t>Census Day (as of January 25, 2011)</t>
  </si>
  <si>
    <t>2011 Spring Semester</t>
  </si>
  <si>
    <t>Spring 2011</t>
  </si>
  <si>
    <t>Spring 2011 On-Campus Enrollment by College, Department and Class Level</t>
  </si>
  <si>
    <t>Spring 2011On-Campus Enrollment by Department, Major/Sequence and Class Level</t>
  </si>
  <si>
    <t>Spring 2011 On-Campus New Undergraduate Students by Department and Major/Sequence</t>
  </si>
  <si>
    <t>Spring 2011 On-Campus New Graduate Students by Major/Sequence</t>
  </si>
  <si>
    <t>Spring 2011 (On-Campus)</t>
  </si>
  <si>
    <t>37-1</t>
  </si>
  <si>
    <t>236-20</t>
  </si>
  <si>
    <t>173-90</t>
  </si>
  <si>
    <t>233-20</t>
  </si>
  <si>
    <t>103-1</t>
  </si>
  <si>
    <t>297-40</t>
  </si>
  <si>
    <t>2-2</t>
  </si>
  <si>
    <t>Agribusiness - Food Industry Management</t>
  </si>
  <si>
    <t>Technology/Training &amp; Development - GC</t>
  </si>
  <si>
    <t>Master of Science in Chemstry Education</t>
  </si>
  <si>
    <t>Insurance - Business Information Systems</t>
  </si>
  <si>
    <t>Ed Admin/Chief School Business Official PMGC</t>
  </si>
  <si>
    <t>General Art</t>
  </si>
  <si>
    <t>Master of Science in Chemistry Education</t>
  </si>
  <si>
    <t xml:space="preserve">Biotechnology     </t>
  </si>
  <si>
    <t>Technology</t>
  </si>
  <si>
    <t xml:space="preserve">Technology - Training and Development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</si>
</sst>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  <numFmt numFmtId="173" formatCode="#,##0.0\ ;;\-\-\ "/>
    <numFmt numFmtId="174" formatCode="#,##0.0\ \ ;;\-\-\ \ "/>
    <numFmt numFmtId="175" formatCode="#,##0.0\ \ \ ;;\-\-\ \ \ "/>
    <numFmt numFmtId="176" formatCode="#,##0\ \ ;;\-\-\ \ "/>
    <numFmt numFmtId="177" formatCode="#,##0;;\-\-"/>
    <numFmt numFmtId="178" formatCode="#,##0\ \ ;;\-\-\ \ \ "/>
  </numFmts>
  <fonts count="7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37" fontId="5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63" fillId="0" borderId="0" xfId="0" applyFont="1" applyAlignment="1">
      <alignment horizontal="centerContinuous"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3" fontId="6" fillId="0" borderId="0" xfId="57" applyNumberFormat="1" applyFont="1" applyAlignment="1">
      <alignment horizontal="centerContinuous"/>
      <protection/>
    </xf>
    <xf numFmtId="0" fontId="6" fillId="0" borderId="0" xfId="57" applyFont="1" applyAlignment="1">
      <alignment horizontal="left"/>
      <protection/>
    </xf>
    <xf numFmtId="3" fontId="6" fillId="0" borderId="0" xfId="57" applyNumberFormat="1" applyFont="1">
      <alignment/>
      <protection/>
    </xf>
    <xf numFmtId="3" fontId="6" fillId="0" borderId="10" xfId="57" applyNumberFormat="1" applyFont="1" applyBorder="1" applyAlignment="1">
      <alignment horizontal="centerContinuous"/>
      <protection/>
    </xf>
    <xf numFmtId="3" fontId="7" fillId="0" borderId="10" xfId="57" applyNumberFormat="1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3" fontId="6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" fontId="6" fillId="0" borderId="0" xfId="57" applyNumberFormat="1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165" fontId="6" fillId="0" borderId="0" xfId="57" applyNumberFormat="1" applyFont="1" applyBorder="1" applyAlignment="1">
      <alignment horizontal="right"/>
      <protection/>
    </xf>
    <xf numFmtId="165" fontId="6" fillId="0" borderId="0" xfId="57" applyNumberFormat="1" applyFont="1" applyBorder="1">
      <alignment/>
      <protection/>
    </xf>
    <xf numFmtId="1" fontId="6" fillId="0" borderId="0" xfId="57" applyNumberFormat="1" applyFont="1" applyAlignment="1">
      <alignment horizontal="right"/>
      <protection/>
    </xf>
    <xf numFmtId="167" fontId="8" fillId="0" borderId="0" xfId="58" applyNumberFormat="1" applyFont="1" applyAlignment="1">
      <alignment horizontal="centerContinuous"/>
      <protection/>
    </xf>
    <xf numFmtId="167" fontId="8" fillId="0" borderId="0" xfId="58" applyNumberFormat="1" applyFont="1">
      <alignment/>
      <protection/>
    </xf>
    <xf numFmtId="167" fontId="9" fillId="0" borderId="0" xfId="58" applyNumberFormat="1" applyFont="1">
      <alignment/>
      <protection/>
    </xf>
    <xf numFmtId="167" fontId="3" fillId="0" borderId="0" xfId="59" applyNumberFormat="1">
      <alignment vertical="center"/>
      <protection/>
    </xf>
    <xf numFmtId="167" fontId="6" fillId="0" borderId="10" xfId="59" applyNumberFormat="1" applyFont="1" applyBorder="1" applyAlignment="1">
      <alignment horizontal="centerContinuous" vertical="center"/>
      <protection/>
    </xf>
    <xf numFmtId="167" fontId="6" fillId="0" borderId="0" xfId="59" applyNumberFormat="1" applyFont="1" applyBorder="1" applyAlignment="1">
      <alignment horizontal="centerContinuous" vertical="center"/>
      <protection/>
    </xf>
    <xf numFmtId="167" fontId="10" fillId="0" borderId="0" xfId="58" applyNumberFormat="1" applyFont="1" applyBorder="1" applyAlignment="1">
      <alignment horizontal="right"/>
      <protection/>
    </xf>
    <xf numFmtId="167" fontId="8" fillId="0" borderId="0" xfId="58" applyNumberFormat="1" applyFont="1" applyAlignment="1">
      <alignment horizontal="left"/>
      <protection/>
    </xf>
    <xf numFmtId="167" fontId="8" fillId="0" borderId="0" xfId="58" applyNumberFormat="1" applyFont="1" applyProtection="1">
      <alignment/>
      <protection/>
    </xf>
    <xf numFmtId="167" fontId="8" fillId="0" borderId="0" xfId="58" applyNumberFormat="1" applyFont="1" applyAlignment="1" applyProtection="1">
      <alignment horizontal="centerContinuous"/>
      <protection/>
    </xf>
    <xf numFmtId="3" fontId="64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169" fontId="65" fillId="0" borderId="0" xfId="0" applyNumberFormat="1" applyFont="1" applyAlignment="1">
      <alignment/>
    </xf>
    <xf numFmtId="0" fontId="65" fillId="0" borderId="0" xfId="0" applyFont="1" applyAlignment="1">
      <alignment horizontal="centerContinuous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3" fillId="0" borderId="0" xfId="59" applyNumberFormat="1">
      <alignment vertical="center"/>
      <protection/>
    </xf>
    <xf numFmtId="170" fontId="8" fillId="0" borderId="0" xfId="61" applyNumberFormat="1" applyFont="1">
      <alignment/>
      <protection/>
    </xf>
    <xf numFmtId="170" fontId="8" fillId="0" borderId="0" xfId="61" applyNumberFormat="1" applyFont="1" applyBorder="1">
      <alignment/>
      <protection/>
    </xf>
    <xf numFmtId="171" fontId="8" fillId="0" borderId="0" xfId="61" applyNumberFormat="1" applyFont="1" applyProtection="1">
      <alignment/>
      <protection/>
    </xf>
    <xf numFmtId="171" fontId="8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left"/>
      <protection/>
    </xf>
    <xf numFmtId="171" fontId="8" fillId="0" borderId="0" xfId="61" applyNumberFormat="1" applyFont="1" applyAlignment="1">
      <alignment horizontal="right"/>
      <protection/>
    </xf>
    <xf numFmtId="170" fontId="11" fillId="0" borderId="0" xfId="61" applyNumberFormat="1" applyFont="1" applyAlignment="1" applyProtection="1">
      <alignment horizontal="center"/>
      <protection/>
    </xf>
    <xf numFmtId="170" fontId="11" fillId="0" borderId="0" xfId="61" applyNumberFormat="1" applyFont="1" applyAlignment="1">
      <alignment horizontal="center"/>
      <protection/>
    </xf>
    <xf numFmtId="170" fontId="12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center"/>
      <protection/>
    </xf>
    <xf numFmtId="170" fontId="8" fillId="0" borderId="0" xfId="61" applyNumberFormat="1" applyFont="1" applyAlignment="1">
      <alignment horizontal="center"/>
      <protection/>
    </xf>
    <xf numFmtId="170" fontId="8" fillId="0" borderId="0" xfId="61" applyNumberFormat="1" applyFont="1" applyAlignment="1">
      <alignment horizontal="centerContinuous"/>
      <protection/>
    </xf>
    <xf numFmtId="170" fontId="8" fillId="0" borderId="0" xfId="61" applyNumberFormat="1" applyFont="1" applyAlignment="1" applyProtection="1">
      <alignment horizontal="centerContinuous"/>
      <protection/>
    </xf>
    <xf numFmtId="40" fontId="8" fillId="0" borderId="0" xfId="61" applyNumberFormat="1" applyFont="1">
      <alignment/>
      <protection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3" fontId="63" fillId="0" borderId="0" xfId="0" applyNumberFormat="1" applyFont="1" applyAlignment="1">
      <alignment horizontal="centerContinuous"/>
    </xf>
    <xf numFmtId="3" fontId="63" fillId="0" borderId="0" xfId="0" applyNumberFormat="1" applyFont="1" applyAlignment="1">
      <alignment/>
    </xf>
    <xf numFmtId="168" fontId="63" fillId="0" borderId="0" xfId="0" applyNumberFormat="1" applyFont="1" applyAlignment="1">
      <alignment/>
    </xf>
    <xf numFmtId="170" fontId="63" fillId="0" borderId="0" xfId="0" applyNumberFormat="1" applyFont="1" applyAlignment="1">
      <alignment/>
    </xf>
    <xf numFmtId="167" fontId="63" fillId="0" borderId="0" xfId="0" applyNumberFormat="1" applyFont="1" applyAlignment="1">
      <alignment/>
    </xf>
    <xf numFmtId="168" fontId="63" fillId="0" borderId="0" xfId="0" applyNumberFormat="1" applyFont="1" applyAlignment="1">
      <alignment horizontal="centerContinuous"/>
    </xf>
    <xf numFmtId="168" fontId="64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170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170" fontId="66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13" fillId="0" borderId="0" xfId="57" applyFont="1">
      <alignment/>
      <protection/>
    </xf>
    <xf numFmtId="0" fontId="4" fillId="0" borderId="0" xfId="57" applyFont="1" applyBorder="1">
      <alignment/>
      <protection/>
    </xf>
    <xf numFmtId="0" fontId="2" fillId="0" borderId="0" xfId="57" applyFont="1">
      <alignment/>
      <protection/>
    </xf>
    <xf numFmtId="168" fontId="6" fillId="0" borderId="0" xfId="57" applyNumberFormat="1" applyFont="1" applyBorder="1" applyAlignment="1">
      <alignment horizontal="right"/>
      <protection/>
    </xf>
    <xf numFmtId="168" fontId="6" fillId="0" borderId="0" xfId="57" applyNumberFormat="1" applyFont="1" applyBorder="1">
      <alignment/>
      <protection/>
    </xf>
    <xf numFmtId="3" fontId="6" fillId="0" borderId="0" xfId="57" applyNumberFormat="1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center"/>
      <protection/>
    </xf>
    <xf numFmtId="175" fontId="6" fillId="0" borderId="0" xfId="57" applyNumberFormat="1" applyFont="1" applyBorder="1" applyAlignment="1">
      <alignment horizontal="right"/>
      <protection/>
    </xf>
    <xf numFmtId="175" fontId="6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3" fontId="8" fillId="0" borderId="0" xfId="58" applyNumberFormat="1" applyFont="1" applyAlignment="1">
      <alignment horizontal="left"/>
      <protection/>
    </xf>
    <xf numFmtId="37" fontId="8" fillId="0" borderId="0" xfId="58" applyFont="1">
      <alignment/>
      <protection/>
    </xf>
    <xf numFmtId="3" fontId="8" fillId="0" borderId="0" xfId="58" applyNumberFormat="1" applyFont="1">
      <alignment/>
      <protection/>
    </xf>
    <xf numFmtId="37" fontId="11" fillId="0" borderId="0" xfId="58" applyFont="1" applyBorder="1" applyAlignment="1">
      <alignment horizontal="center"/>
      <protection/>
    </xf>
    <xf numFmtId="1" fontId="11" fillId="0" borderId="0" xfId="58" applyNumberFormat="1" applyFont="1" applyBorder="1" applyAlignment="1">
      <alignment horizontal="center"/>
      <protection/>
    </xf>
    <xf numFmtId="176" fontId="16" fillId="0" borderId="0" xfId="60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176" fontId="8" fillId="0" borderId="0" xfId="58" applyNumberFormat="1" applyFont="1">
      <alignment/>
      <protection/>
    </xf>
    <xf numFmtId="176" fontId="8" fillId="0" borderId="0" xfId="58" applyNumberFormat="1" applyFont="1" applyBorder="1" applyAlignment="1">
      <alignment horizontal="right"/>
      <protection/>
    </xf>
    <xf numFmtId="176" fontId="8" fillId="0" borderId="0" xfId="58" applyNumberFormat="1" applyFont="1" applyProtection="1">
      <alignment/>
      <protection/>
    </xf>
    <xf numFmtId="176" fontId="8" fillId="0" borderId="0" xfId="58" applyNumberFormat="1" applyFont="1" applyAlignment="1">
      <alignment/>
      <protection/>
    </xf>
    <xf numFmtId="167" fontId="6" fillId="0" borderId="0" xfId="59" applyNumberFormat="1" applyFont="1" applyAlignment="1">
      <alignment horizontal="center" vertical="center"/>
      <protection/>
    </xf>
    <xf numFmtId="167" fontId="10" fillId="0" borderId="0" xfId="58" applyNumberFormat="1" applyFont="1" applyBorder="1" applyAlignment="1">
      <alignment horizontal="center"/>
      <protection/>
    </xf>
    <xf numFmtId="177" fontId="17" fillId="0" borderId="0" xfId="0" applyNumberFormat="1" applyFont="1" applyAlignment="1">
      <alignment/>
    </xf>
    <xf numFmtId="16" fontId="63" fillId="0" borderId="0" xfId="0" applyNumberFormat="1" applyFont="1" applyAlignment="1" quotePrefix="1">
      <alignment/>
    </xf>
    <xf numFmtId="0" fontId="63" fillId="0" borderId="0" xfId="0" applyFont="1" applyAlignment="1" quotePrefix="1">
      <alignment/>
    </xf>
    <xf numFmtId="177" fontId="17" fillId="0" borderId="0" xfId="0" applyNumberFormat="1" applyFont="1" applyFill="1" applyAlignment="1">
      <alignment/>
    </xf>
    <xf numFmtId="178" fontId="8" fillId="0" borderId="0" xfId="58" applyNumberFormat="1" applyFont="1">
      <alignment/>
      <protection/>
    </xf>
    <xf numFmtId="178" fontId="8" fillId="0" borderId="0" xfId="58" applyNumberFormat="1" applyFont="1" applyBorder="1" applyAlignment="1">
      <alignment horizontal="right"/>
      <protection/>
    </xf>
    <xf numFmtId="178" fontId="8" fillId="0" borderId="0" xfId="58" applyNumberFormat="1" applyFont="1" applyProtection="1">
      <alignment/>
      <protection/>
    </xf>
    <xf numFmtId="0" fontId="64" fillId="0" borderId="0" xfId="0" applyFont="1" applyAlignment="1">
      <alignment horizontal="center"/>
    </xf>
    <xf numFmtId="170" fontId="63" fillId="0" borderId="0" xfId="0" applyNumberFormat="1" applyFont="1" applyFill="1" applyAlignment="1">
      <alignment/>
    </xf>
    <xf numFmtId="0" fontId="65" fillId="0" borderId="0" xfId="0" applyFont="1" applyAlignment="1" quotePrefix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170" fontId="66" fillId="0" borderId="0" xfId="0" applyNumberFormat="1" applyFont="1" applyFill="1" applyAlignment="1">
      <alignment/>
    </xf>
    <xf numFmtId="170" fontId="64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 quotePrefix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167" fontId="12" fillId="0" borderId="0" xfId="58" applyNumberFormat="1" applyFont="1" applyAlignment="1">
      <alignment horizontal="centerContinuous"/>
      <protection/>
    </xf>
    <xf numFmtId="167" fontId="18" fillId="0" borderId="0" xfId="59" applyNumberFormat="1" applyFont="1">
      <alignment vertical="center"/>
      <protection/>
    </xf>
    <xf numFmtId="37" fontId="12" fillId="0" borderId="0" xfId="58" applyFont="1" applyAlignment="1">
      <alignment horizontal="left"/>
      <protection/>
    </xf>
    <xf numFmtId="167" fontId="12" fillId="0" borderId="0" xfId="58" applyNumberFormat="1" applyFont="1">
      <alignment/>
      <protection/>
    </xf>
    <xf numFmtId="37" fontId="12" fillId="0" borderId="0" xfId="58" applyFont="1">
      <alignment/>
      <protection/>
    </xf>
    <xf numFmtId="167" fontId="12" fillId="0" borderId="0" xfId="58" applyNumberFormat="1" applyFont="1" applyAlignment="1">
      <alignment horizontal="left"/>
      <protection/>
    </xf>
    <xf numFmtId="167" fontId="12" fillId="0" borderId="0" xfId="58" applyNumberFormat="1" applyFont="1" applyAlignment="1" quotePrefix="1">
      <alignment horizontal="centerContinuous"/>
      <protection/>
    </xf>
    <xf numFmtId="0" fontId="64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177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14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37" fontId="6" fillId="0" borderId="0" xfId="58" applyFont="1" applyAlignment="1">
      <alignment horizontal="center"/>
      <protection/>
    </xf>
    <xf numFmtId="167" fontId="9" fillId="0" borderId="0" xfId="58" applyNumberFormat="1" applyFont="1" applyAlignment="1">
      <alignment horizontal="center"/>
      <protection/>
    </xf>
    <xf numFmtId="168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170" fontId="8" fillId="0" borderId="0" xfId="61" applyNumberFormat="1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nrollbyEthnic" xfId="58"/>
    <cellStyle name="Normal_Ethnic" xfId="59"/>
    <cellStyle name="Normal_Maj_w_admit" xfId="60"/>
    <cellStyle name="Normal_New by Class + Adm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114300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</xdr:row>
      <xdr:rowOff>66675</xdr:rowOff>
    </xdr:from>
    <xdr:to>
      <xdr:col>3</xdr:col>
      <xdr:colOff>171450</xdr:colOff>
      <xdr:row>5</xdr:row>
      <xdr:rowOff>142875</xdr:rowOff>
    </xdr:to>
    <xdr:pic>
      <xdr:nvPicPr>
        <xdr:cNvPr id="2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9052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F4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4.5" style="72" customWidth="1"/>
    <col min="2" max="2" width="9.33203125" style="72" customWidth="1"/>
    <col min="3" max="3" width="49.16015625" style="72" customWidth="1"/>
    <col min="4" max="4" width="31" style="72" customWidth="1"/>
    <col min="5" max="5" width="4.16015625" style="72" customWidth="1"/>
    <col min="6" max="16384" width="9.33203125" style="5" customWidth="1"/>
  </cols>
  <sheetData>
    <row r="11" spans="1:5" ht="12.75" customHeight="1">
      <c r="A11" s="176" t="s">
        <v>23</v>
      </c>
      <c r="B11" s="176"/>
      <c r="C11" s="176"/>
      <c r="D11" s="176"/>
      <c r="E11" s="176"/>
    </row>
    <row r="13" spans="1:5" ht="12.75" customHeight="1">
      <c r="A13" s="177" t="s">
        <v>24</v>
      </c>
      <c r="B13" s="177"/>
      <c r="C13" s="177"/>
      <c r="D13" s="177"/>
      <c r="E13" s="177"/>
    </row>
    <row r="15" spans="1:5" ht="12.75" customHeight="1">
      <c r="A15" s="177" t="s">
        <v>684</v>
      </c>
      <c r="B15" s="177"/>
      <c r="C15" s="177"/>
      <c r="D15" s="177"/>
      <c r="E15" s="177"/>
    </row>
    <row r="17" spans="1:5" ht="12.75" customHeight="1">
      <c r="A17" s="177" t="s">
        <v>25</v>
      </c>
      <c r="B17" s="177"/>
      <c r="C17" s="177"/>
      <c r="D17" s="177"/>
      <c r="E17" s="177"/>
    </row>
    <row r="19" spans="1:5" ht="12.75" customHeight="1">
      <c r="A19" s="177" t="s">
        <v>685</v>
      </c>
      <c r="B19" s="177"/>
      <c r="C19" s="177"/>
      <c r="D19" s="177"/>
      <c r="E19" s="177"/>
    </row>
    <row r="21" spans="1:4" ht="12.75" customHeight="1">
      <c r="A21" s="176" t="s">
        <v>26</v>
      </c>
      <c r="B21" s="176"/>
      <c r="C21" s="176"/>
      <c r="D21" s="176"/>
    </row>
    <row r="23" spans="1:6" ht="12.75" customHeight="1">
      <c r="A23" s="73" t="s">
        <v>27</v>
      </c>
      <c r="B23" s="6"/>
      <c r="C23" s="6"/>
      <c r="D23" s="6"/>
      <c r="E23" s="6"/>
      <c r="F23" s="74"/>
    </row>
    <row r="24" spans="1:6" ht="12.75" customHeight="1">
      <c r="A24" s="73"/>
      <c r="B24" s="6"/>
      <c r="C24" s="6"/>
      <c r="D24" s="6"/>
      <c r="E24" s="6"/>
      <c r="F24" s="74"/>
    </row>
    <row r="25" spans="1:6" ht="12.75" customHeight="1">
      <c r="A25" s="73"/>
      <c r="B25" s="6" t="s">
        <v>28</v>
      </c>
      <c r="C25" s="6" t="s">
        <v>29</v>
      </c>
      <c r="D25" s="6" t="s">
        <v>30</v>
      </c>
      <c r="E25" s="6">
        <v>1</v>
      </c>
      <c r="F25" s="74"/>
    </row>
    <row r="26" spans="1:6" ht="12.75" customHeight="1">
      <c r="A26" s="73"/>
      <c r="B26" s="6"/>
      <c r="C26" s="6"/>
      <c r="D26" s="6"/>
      <c r="E26" s="6"/>
      <c r="F26" s="74"/>
    </row>
    <row r="27" spans="1:6" ht="12.75" customHeight="1">
      <c r="A27" s="73"/>
      <c r="B27" s="6" t="s">
        <v>31</v>
      </c>
      <c r="C27" s="6" t="s">
        <v>32</v>
      </c>
      <c r="D27" s="6" t="s">
        <v>30</v>
      </c>
      <c r="E27" s="6">
        <v>2</v>
      </c>
      <c r="F27" s="74"/>
    </row>
    <row r="28" spans="1:6" ht="12.75" customHeight="1">
      <c r="A28" s="73"/>
      <c r="B28" s="6"/>
      <c r="C28" s="6"/>
      <c r="D28" s="6"/>
      <c r="E28" s="6"/>
      <c r="F28" s="74"/>
    </row>
    <row r="29" spans="1:6" ht="12.75" customHeight="1">
      <c r="A29" s="73"/>
      <c r="B29" s="6" t="s">
        <v>21</v>
      </c>
      <c r="C29" s="6" t="s">
        <v>33</v>
      </c>
      <c r="D29" s="6" t="s">
        <v>30</v>
      </c>
      <c r="E29" s="6">
        <v>3</v>
      </c>
      <c r="F29" s="74"/>
    </row>
    <row r="30" spans="1:6" ht="12.75" customHeight="1">
      <c r="A30" s="73"/>
      <c r="B30" s="6"/>
      <c r="C30" s="6"/>
      <c r="D30" s="6"/>
      <c r="E30" s="6"/>
      <c r="F30" s="74"/>
    </row>
    <row r="31" spans="1:6" ht="12.75" customHeight="1">
      <c r="A31" s="73"/>
      <c r="B31" s="6" t="s">
        <v>34</v>
      </c>
      <c r="C31" s="6" t="s">
        <v>35</v>
      </c>
      <c r="D31" s="6" t="s">
        <v>30</v>
      </c>
      <c r="E31" s="6">
        <v>4</v>
      </c>
      <c r="F31" s="74"/>
    </row>
    <row r="32" spans="1:6" ht="12.75" customHeight="1">
      <c r="A32" s="73"/>
      <c r="B32" s="6"/>
      <c r="C32" s="6"/>
      <c r="D32" s="6"/>
      <c r="E32" s="6"/>
      <c r="F32" s="74"/>
    </row>
    <row r="33" spans="1:6" ht="12.75" customHeight="1">
      <c r="A33" s="73"/>
      <c r="B33" s="6"/>
      <c r="C33" s="6"/>
      <c r="D33" s="6"/>
      <c r="E33" s="6"/>
      <c r="F33" s="74"/>
    </row>
    <row r="34" spans="1:6" ht="12.75" customHeight="1">
      <c r="A34" s="73" t="s">
        <v>36</v>
      </c>
      <c r="B34" s="6"/>
      <c r="C34" s="6"/>
      <c r="D34" s="6"/>
      <c r="E34" s="6"/>
      <c r="F34" s="74"/>
    </row>
    <row r="35" spans="1:6" ht="12.75" customHeight="1">
      <c r="A35" s="73"/>
      <c r="B35" s="6"/>
      <c r="C35" s="6"/>
      <c r="D35" s="6"/>
      <c r="E35" s="6"/>
      <c r="F35" s="74"/>
    </row>
    <row r="36" spans="1:6" ht="12.75" customHeight="1">
      <c r="A36" s="6"/>
      <c r="B36" s="6" t="s">
        <v>37</v>
      </c>
      <c r="C36" s="6" t="s">
        <v>38</v>
      </c>
      <c r="D36" s="6" t="s">
        <v>30</v>
      </c>
      <c r="E36" s="6">
        <v>10</v>
      </c>
      <c r="F36" s="74"/>
    </row>
    <row r="37" spans="1:6" ht="12.75" customHeight="1">
      <c r="A37" s="6"/>
      <c r="B37" s="6"/>
      <c r="C37" s="6"/>
      <c r="D37" s="6"/>
      <c r="E37" s="6"/>
      <c r="F37" s="74"/>
    </row>
    <row r="38" spans="1:6" ht="12.75" customHeight="1">
      <c r="A38" s="6"/>
      <c r="B38" s="6" t="s">
        <v>39</v>
      </c>
      <c r="C38" s="6" t="s">
        <v>40</v>
      </c>
      <c r="D38" s="6" t="s">
        <v>30</v>
      </c>
      <c r="E38" s="6">
        <v>11</v>
      </c>
      <c r="F38" s="74"/>
    </row>
    <row r="39" spans="1:6" ht="12.75" customHeight="1">
      <c r="A39" s="6"/>
      <c r="B39" s="6"/>
      <c r="C39" s="6"/>
      <c r="D39" s="6"/>
      <c r="E39" s="6"/>
      <c r="F39" s="74"/>
    </row>
    <row r="40" spans="1:6" ht="12.75" customHeight="1">
      <c r="A40" s="6"/>
      <c r="B40" s="6" t="s">
        <v>41</v>
      </c>
      <c r="C40" s="6" t="s">
        <v>42</v>
      </c>
      <c r="D40" s="6" t="s">
        <v>30</v>
      </c>
      <c r="E40" s="6">
        <v>14</v>
      </c>
      <c r="F40" s="74"/>
    </row>
    <row r="41" spans="1:6" ht="12.75" customHeight="1">
      <c r="A41" s="6"/>
      <c r="B41" s="6"/>
      <c r="C41" s="6"/>
      <c r="D41" s="6"/>
      <c r="E41" s="6"/>
      <c r="F41" s="74"/>
    </row>
    <row r="42" spans="1:6" ht="12.75" customHeight="1">
      <c r="A42" s="6"/>
      <c r="B42" s="6" t="s">
        <v>43</v>
      </c>
      <c r="C42" s="6" t="s">
        <v>44</v>
      </c>
      <c r="D42" s="6" t="s">
        <v>30</v>
      </c>
      <c r="E42" s="6">
        <v>16</v>
      </c>
      <c r="F42" s="74"/>
    </row>
    <row r="43" spans="1:6" ht="12.75" customHeight="1">
      <c r="A43" s="6"/>
      <c r="B43" s="6"/>
      <c r="C43" s="6"/>
      <c r="D43" s="6"/>
      <c r="E43" s="6"/>
      <c r="F43" s="74"/>
    </row>
  </sheetData>
  <sheetProtection/>
  <mergeCells count="6">
    <mergeCell ref="A11:E11"/>
    <mergeCell ref="A13:E13"/>
    <mergeCell ref="A15:E15"/>
    <mergeCell ref="A17:E17"/>
    <mergeCell ref="A19:E19"/>
    <mergeCell ref="A21:D2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9"/>
  <sheetViews>
    <sheetView showGridLines="0" zoomScalePageLayoutView="0" workbookViewId="0" topLeftCell="A1">
      <selection activeCell="A1" sqref="A1:O1"/>
    </sheetView>
  </sheetViews>
  <sheetFormatPr defaultColWidth="12" defaultRowHeight="12.75"/>
  <cols>
    <col min="1" max="1" width="17.16015625" style="8" customWidth="1"/>
    <col min="2" max="3" width="6.83203125" style="11" customWidth="1"/>
    <col min="4" max="4" width="7.16015625" style="11" bestFit="1" customWidth="1"/>
    <col min="5" max="5" width="10.66015625" style="11" customWidth="1"/>
    <col min="6" max="6" width="1.3359375" style="11" customWidth="1"/>
    <col min="7" max="9" width="6.16015625" style="11" customWidth="1"/>
    <col min="10" max="10" width="9.33203125" style="11" customWidth="1"/>
    <col min="11" max="11" width="1.3359375" style="11" customWidth="1"/>
    <col min="12" max="13" width="6.83203125" style="11" customWidth="1"/>
    <col min="14" max="14" width="7" style="11" customWidth="1"/>
    <col min="15" max="15" width="10.66015625" style="11" bestFit="1" customWidth="1"/>
    <col min="16" max="16" width="5.83203125" style="8" customWidth="1"/>
    <col min="17" max="16384" width="12" style="8" customWidth="1"/>
  </cols>
  <sheetData>
    <row r="1" spans="1:16" ht="12">
      <c r="A1" s="178" t="s">
        <v>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7"/>
    </row>
    <row r="2" spans="1:16" ht="1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</row>
    <row r="3" spans="1:16" ht="12">
      <c r="A3" s="179" t="s">
        <v>22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7"/>
    </row>
    <row r="4" spans="1:16" ht="1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</row>
    <row r="5" spans="1:16" ht="12">
      <c r="A5" s="7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</row>
    <row r="6" spans="1:16" ht="1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</row>
    <row r="7" spans="1:16" ht="12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</row>
    <row r="8" spans="1:16" ht="12">
      <c r="A8" s="178" t="s">
        <v>686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7"/>
    </row>
    <row r="9" spans="1:16" ht="1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</row>
    <row r="10" ht="12">
      <c r="A10" s="10"/>
    </row>
    <row r="11" spans="1:16" ht="12">
      <c r="A11" s="81"/>
      <c r="B11" s="12" t="s">
        <v>46</v>
      </c>
      <c r="C11" s="12"/>
      <c r="D11" s="12"/>
      <c r="E11" s="12"/>
      <c r="F11" s="15"/>
      <c r="G11" s="12" t="s">
        <v>47</v>
      </c>
      <c r="H11" s="13"/>
      <c r="I11" s="13"/>
      <c r="J11" s="13"/>
      <c r="K11" s="16"/>
      <c r="L11" s="12" t="s">
        <v>1</v>
      </c>
      <c r="M11" s="12"/>
      <c r="N11" s="12"/>
      <c r="O11" s="12"/>
      <c r="P11" s="14"/>
    </row>
    <row r="12" spans="1:16" ht="12">
      <c r="A12" s="81"/>
      <c r="B12" s="77"/>
      <c r="C12" s="77"/>
      <c r="D12" s="77"/>
      <c r="E12" s="77" t="s">
        <v>48</v>
      </c>
      <c r="F12" s="77"/>
      <c r="G12" s="77"/>
      <c r="H12" s="78"/>
      <c r="I12" s="78"/>
      <c r="J12" s="77" t="s">
        <v>48</v>
      </c>
      <c r="K12" s="77"/>
      <c r="L12" s="77"/>
      <c r="M12" s="77"/>
      <c r="N12" s="77"/>
      <c r="O12" s="77" t="s">
        <v>48</v>
      </c>
      <c r="P12" s="14"/>
    </row>
    <row r="13" spans="1:16" ht="12">
      <c r="A13" s="82" t="s">
        <v>49</v>
      </c>
      <c r="B13" s="78" t="s">
        <v>50</v>
      </c>
      <c r="C13" s="78" t="s">
        <v>51</v>
      </c>
      <c r="D13" s="78" t="s">
        <v>1</v>
      </c>
      <c r="E13" s="78" t="s">
        <v>52</v>
      </c>
      <c r="F13" s="78"/>
      <c r="G13" s="78" t="s">
        <v>50</v>
      </c>
      <c r="H13" s="78" t="s">
        <v>51</v>
      </c>
      <c r="I13" s="78" t="s">
        <v>1</v>
      </c>
      <c r="J13" s="78" t="s">
        <v>52</v>
      </c>
      <c r="K13" s="78"/>
      <c r="L13" s="78" t="s">
        <v>50</v>
      </c>
      <c r="M13" s="78" t="s">
        <v>51</v>
      </c>
      <c r="N13" s="78" t="s">
        <v>1</v>
      </c>
      <c r="O13" s="78" t="s">
        <v>52</v>
      </c>
      <c r="P13" s="18"/>
    </row>
    <row r="14" spans="1:16" ht="12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2">
      <c r="A15" s="19" t="s">
        <v>11</v>
      </c>
      <c r="B15" s="75">
        <v>1246</v>
      </c>
      <c r="C15" s="75">
        <v>1807</v>
      </c>
      <c r="D15" s="75">
        <f>C15+B15</f>
        <v>3053</v>
      </c>
      <c r="E15" s="75">
        <v>45518.5</v>
      </c>
      <c r="F15" s="22"/>
      <c r="G15" s="75">
        <v>12</v>
      </c>
      <c r="H15" s="75">
        <v>9</v>
      </c>
      <c r="I15" s="75">
        <f>H15+G15</f>
        <v>21</v>
      </c>
      <c r="J15" s="75">
        <v>149.5</v>
      </c>
      <c r="K15" s="22"/>
      <c r="L15" s="75">
        <f>B15+G15</f>
        <v>1258</v>
      </c>
      <c r="M15" s="75">
        <f>C15+H15</f>
        <v>1816</v>
      </c>
      <c r="N15" s="75">
        <f>D15+I15</f>
        <v>3074</v>
      </c>
      <c r="O15" s="79">
        <f>E15+J15</f>
        <v>45668</v>
      </c>
      <c r="P15" s="21"/>
    </row>
    <row r="16" spans="1:16" ht="12">
      <c r="A16" s="19"/>
      <c r="B16" s="75"/>
      <c r="C16" s="75"/>
      <c r="D16" s="75"/>
      <c r="E16" s="75"/>
      <c r="F16" s="22"/>
      <c r="G16" s="75"/>
      <c r="H16" s="75"/>
      <c r="I16" s="75"/>
      <c r="J16" s="75"/>
      <c r="K16" s="22"/>
      <c r="L16" s="75"/>
      <c r="M16" s="75"/>
      <c r="N16" s="75"/>
      <c r="O16" s="79"/>
      <c r="P16" s="21"/>
    </row>
    <row r="17" spans="1:16" ht="12">
      <c r="A17" s="19" t="s">
        <v>12</v>
      </c>
      <c r="B17" s="75">
        <v>1368</v>
      </c>
      <c r="C17" s="75">
        <v>1833</v>
      </c>
      <c r="D17" s="75">
        <f>C17+B17</f>
        <v>3201</v>
      </c>
      <c r="E17" s="75">
        <v>46704</v>
      </c>
      <c r="F17" s="22"/>
      <c r="G17" s="75">
        <v>41</v>
      </c>
      <c r="H17" s="75">
        <v>46</v>
      </c>
      <c r="I17" s="75">
        <f>H17+G17</f>
        <v>87</v>
      </c>
      <c r="J17" s="75">
        <v>710.5</v>
      </c>
      <c r="K17" s="22"/>
      <c r="L17" s="75">
        <f>B17+G17</f>
        <v>1409</v>
      </c>
      <c r="M17" s="75">
        <f>C17+H17</f>
        <v>1879</v>
      </c>
      <c r="N17" s="75">
        <f>D17+I17</f>
        <v>3288</v>
      </c>
      <c r="O17" s="79">
        <f>E17+J17</f>
        <v>47414.5</v>
      </c>
      <c r="P17" s="21"/>
    </row>
    <row r="18" spans="1:16" ht="12">
      <c r="A18" s="19"/>
      <c r="B18" s="75"/>
      <c r="C18" s="75"/>
      <c r="D18" s="75"/>
      <c r="E18" s="75"/>
      <c r="F18" s="22"/>
      <c r="G18" s="75"/>
      <c r="H18" s="75"/>
      <c r="I18" s="75"/>
      <c r="J18" s="75"/>
      <c r="K18" s="22"/>
      <c r="L18" s="75"/>
      <c r="M18" s="75"/>
      <c r="N18" s="75"/>
      <c r="O18" s="79"/>
      <c r="P18" s="21"/>
    </row>
    <row r="19" spans="1:16" ht="12">
      <c r="A19" s="19" t="s">
        <v>4</v>
      </c>
      <c r="B19" s="76">
        <v>2163</v>
      </c>
      <c r="C19" s="76">
        <v>2525</v>
      </c>
      <c r="D19" s="75">
        <f>C19+B19</f>
        <v>4688</v>
      </c>
      <c r="E19" s="76">
        <v>67109</v>
      </c>
      <c r="F19" s="22"/>
      <c r="G19" s="76">
        <v>134</v>
      </c>
      <c r="H19" s="76">
        <v>135</v>
      </c>
      <c r="I19" s="76">
        <f>H19+G19</f>
        <v>269</v>
      </c>
      <c r="J19" s="76">
        <v>2059.5</v>
      </c>
      <c r="K19" s="22"/>
      <c r="L19" s="76">
        <f>B19+G19</f>
        <v>2297</v>
      </c>
      <c r="M19" s="76">
        <f>C19+H19</f>
        <v>2660</v>
      </c>
      <c r="N19" s="76">
        <f>D19+I19</f>
        <v>4957</v>
      </c>
      <c r="O19" s="79">
        <f>E19+J19</f>
        <v>69168.5</v>
      </c>
      <c r="P19" s="21"/>
    </row>
    <row r="20" spans="1:16" ht="12">
      <c r="A20" s="19"/>
      <c r="B20" s="75"/>
      <c r="C20" s="75"/>
      <c r="D20" s="75"/>
      <c r="E20" s="75"/>
      <c r="F20" s="22"/>
      <c r="G20" s="75"/>
      <c r="H20" s="75"/>
      <c r="I20" s="75"/>
      <c r="J20" s="75"/>
      <c r="K20" s="22"/>
      <c r="L20" s="75"/>
      <c r="M20" s="75"/>
      <c r="N20" s="75"/>
      <c r="O20" s="79"/>
      <c r="P20" s="21"/>
    </row>
    <row r="21" spans="1:16" ht="12">
      <c r="A21" s="19" t="s">
        <v>5</v>
      </c>
      <c r="B21" s="76">
        <v>2373</v>
      </c>
      <c r="C21" s="76">
        <v>2808</v>
      </c>
      <c r="D21" s="75">
        <f>C21+B21</f>
        <v>5181</v>
      </c>
      <c r="E21" s="76">
        <v>71015.5</v>
      </c>
      <c r="F21" s="22"/>
      <c r="G21" s="76">
        <v>373</v>
      </c>
      <c r="H21" s="76">
        <v>400</v>
      </c>
      <c r="I21" s="76">
        <f>H21+G21</f>
        <v>773</v>
      </c>
      <c r="J21" s="76">
        <v>5572.5</v>
      </c>
      <c r="K21" s="22"/>
      <c r="L21" s="76">
        <f>B21+G21</f>
        <v>2746</v>
      </c>
      <c r="M21" s="76">
        <f>C21+H21</f>
        <v>3208</v>
      </c>
      <c r="N21" s="76">
        <f>D21+I21</f>
        <v>5954</v>
      </c>
      <c r="O21" s="79">
        <f>E21+J21</f>
        <v>76588</v>
      </c>
      <c r="P21" s="21"/>
    </row>
    <row r="22" spans="1:16" ht="12">
      <c r="A22" s="19"/>
      <c r="B22" s="75"/>
      <c r="C22" s="75"/>
      <c r="D22" s="75"/>
      <c r="E22" s="75"/>
      <c r="F22" s="22"/>
      <c r="G22" s="75"/>
      <c r="H22" s="75"/>
      <c r="I22" s="75"/>
      <c r="J22" s="75"/>
      <c r="K22" s="22"/>
      <c r="L22" s="75"/>
      <c r="M22" s="75"/>
      <c r="N22" s="75"/>
      <c r="O22" s="79"/>
      <c r="P22" s="21"/>
    </row>
    <row r="23" spans="1:16" ht="12">
      <c r="A23" s="19" t="s">
        <v>53</v>
      </c>
      <c r="B23" s="75">
        <v>9</v>
      </c>
      <c r="C23" s="75">
        <v>26</v>
      </c>
      <c r="D23" s="75">
        <f>C23+B23</f>
        <v>35</v>
      </c>
      <c r="E23" s="75">
        <v>450</v>
      </c>
      <c r="F23" s="22"/>
      <c r="G23" s="75">
        <v>14</v>
      </c>
      <c r="H23" s="75">
        <v>18</v>
      </c>
      <c r="I23" s="75">
        <f>H23+G23</f>
        <v>32</v>
      </c>
      <c r="J23" s="75">
        <v>126</v>
      </c>
      <c r="K23" s="22"/>
      <c r="L23" s="75">
        <f>B23+G23</f>
        <v>23</v>
      </c>
      <c r="M23" s="75">
        <f>C23+H23</f>
        <v>44</v>
      </c>
      <c r="N23" s="75">
        <f>D23+I23</f>
        <v>67</v>
      </c>
      <c r="O23" s="79">
        <f>E23+J23</f>
        <v>576</v>
      </c>
      <c r="P23" s="21"/>
    </row>
    <row r="24" spans="1:16" ht="12">
      <c r="A24" s="19"/>
      <c r="B24" s="75"/>
      <c r="C24" s="75"/>
      <c r="D24" s="75"/>
      <c r="E24" s="75"/>
      <c r="F24" s="22"/>
      <c r="G24" s="75"/>
      <c r="H24" s="75"/>
      <c r="I24" s="75"/>
      <c r="J24" s="75"/>
      <c r="K24" s="22"/>
      <c r="L24" s="75"/>
      <c r="M24" s="75"/>
      <c r="N24" s="75"/>
      <c r="O24" s="79"/>
      <c r="P24" s="21"/>
    </row>
    <row r="25" spans="1:16" ht="12">
      <c r="A25" s="19" t="s">
        <v>66</v>
      </c>
      <c r="B25" s="76">
        <f>SUM(B15:B23)</f>
        <v>7159</v>
      </c>
      <c r="C25" s="76">
        <f>SUM(C15:C23)</f>
        <v>8999</v>
      </c>
      <c r="D25" s="76">
        <f>SUM(D15:D23)</f>
        <v>16158</v>
      </c>
      <c r="E25" s="76">
        <f>SUM(E15:E23)</f>
        <v>230797</v>
      </c>
      <c r="F25" s="22"/>
      <c r="G25" s="76">
        <f>SUM(G15:G23)</f>
        <v>574</v>
      </c>
      <c r="H25" s="76">
        <f>SUM(H15:H23)</f>
        <v>608</v>
      </c>
      <c r="I25" s="76">
        <f>SUM(I15:I23)</f>
        <v>1182</v>
      </c>
      <c r="J25" s="76">
        <f>SUM(J15:J23)</f>
        <v>8618</v>
      </c>
      <c r="K25" s="22"/>
      <c r="L25" s="76">
        <f>SUM(L15:L23)</f>
        <v>7733</v>
      </c>
      <c r="M25" s="76">
        <f>SUM(M15:M23)</f>
        <v>9607</v>
      </c>
      <c r="N25" s="76">
        <f>SUM(N15:N23)</f>
        <v>17340</v>
      </c>
      <c r="O25" s="79">
        <f>SUM(O15:O23)</f>
        <v>239415</v>
      </c>
      <c r="P25" s="21"/>
    </row>
    <row r="26" spans="1:15" ht="12">
      <c r="A26" s="19"/>
      <c r="B26" s="76"/>
      <c r="C26" s="76"/>
      <c r="D26" s="76"/>
      <c r="E26" s="76"/>
      <c r="F26" s="23"/>
      <c r="G26" s="76"/>
      <c r="H26" s="76"/>
      <c r="I26" s="76"/>
      <c r="J26" s="76"/>
      <c r="K26" s="22"/>
      <c r="L26" s="76"/>
      <c r="M26" s="76"/>
      <c r="N26" s="76"/>
      <c r="O26" s="80"/>
    </row>
    <row r="27" spans="1:17" ht="12">
      <c r="A27" s="19" t="s">
        <v>6</v>
      </c>
      <c r="B27" s="76">
        <v>410</v>
      </c>
      <c r="C27" s="76">
        <v>539</v>
      </c>
      <c r="D27" s="75">
        <f>C27+B27</f>
        <v>949</v>
      </c>
      <c r="E27" s="76">
        <v>9807</v>
      </c>
      <c r="F27" s="22"/>
      <c r="G27" s="76">
        <v>325</v>
      </c>
      <c r="H27" s="76">
        <v>758</v>
      </c>
      <c r="I27" s="76">
        <f>H27+G27</f>
        <v>1083</v>
      </c>
      <c r="J27" s="76">
        <v>4331</v>
      </c>
      <c r="K27" s="22"/>
      <c r="L27" s="76">
        <f>B27+G27</f>
        <v>735</v>
      </c>
      <c r="M27" s="76">
        <f>C27+H27</f>
        <v>1297</v>
      </c>
      <c r="N27" s="76">
        <f>D27+I27</f>
        <v>2032</v>
      </c>
      <c r="O27" s="79">
        <f>E27+J27</f>
        <v>14138</v>
      </c>
      <c r="P27" s="24"/>
      <c r="Q27" s="21"/>
    </row>
    <row r="28" spans="1:17" ht="12">
      <c r="A28" s="19"/>
      <c r="B28" s="76"/>
      <c r="C28" s="76"/>
      <c r="D28" s="76"/>
      <c r="E28" s="76"/>
      <c r="F28" s="22"/>
      <c r="G28" s="76"/>
      <c r="H28" s="76"/>
      <c r="I28" s="76"/>
      <c r="J28" s="76"/>
      <c r="K28" s="22"/>
      <c r="L28" s="76"/>
      <c r="M28" s="76"/>
      <c r="N28" s="76"/>
      <c r="O28" s="79"/>
      <c r="P28" s="21"/>
      <c r="Q28" s="21"/>
    </row>
    <row r="29" spans="1:17" ht="12">
      <c r="A29" s="19" t="s">
        <v>55</v>
      </c>
      <c r="B29" s="75">
        <v>3</v>
      </c>
      <c r="C29" s="75">
        <v>10</v>
      </c>
      <c r="D29" s="75">
        <f>C29+B29</f>
        <v>13</v>
      </c>
      <c r="E29" s="75">
        <v>181</v>
      </c>
      <c r="F29" s="22"/>
      <c r="G29" s="75">
        <v>10</v>
      </c>
      <c r="H29" s="75">
        <v>36</v>
      </c>
      <c r="I29" s="75">
        <f>H29+G29</f>
        <v>46</v>
      </c>
      <c r="J29" s="75">
        <v>151</v>
      </c>
      <c r="K29" s="22"/>
      <c r="L29" s="75">
        <f>B29+G29</f>
        <v>13</v>
      </c>
      <c r="M29" s="75">
        <f>C29+H29</f>
        <v>46</v>
      </c>
      <c r="N29" s="75">
        <f>D29+I29</f>
        <v>59</v>
      </c>
      <c r="O29" s="79">
        <f>E29+J29</f>
        <v>332</v>
      </c>
      <c r="P29" s="21"/>
      <c r="Q29" s="21"/>
    </row>
    <row r="30" spans="1:17" ht="12">
      <c r="A30" s="19"/>
      <c r="B30" s="76"/>
      <c r="C30" s="76"/>
      <c r="D30" s="76"/>
      <c r="E30" s="76"/>
      <c r="F30" s="22"/>
      <c r="G30" s="76"/>
      <c r="H30" s="76"/>
      <c r="I30" s="76"/>
      <c r="J30" s="76"/>
      <c r="K30" s="22"/>
      <c r="L30" s="76"/>
      <c r="M30" s="76"/>
      <c r="N30" s="76"/>
      <c r="O30" s="79"/>
      <c r="P30" s="21"/>
      <c r="Q30" s="21"/>
    </row>
    <row r="31" spans="1:17" ht="12">
      <c r="A31" s="19" t="s">
        <v>56</v>
      </c>
      <c r="B31" s="76">
        <v>43</v>
      </c>
      <c r="C31" s="76">
        <v>111</v>
      </c>
      <c r="D31" s="75">
        <f>C31+B31</f>
        <v>154</v>
      </c>
      <c r="E31" s="76">
        <v>1537</v>
      </c>
      <c r="F31" s="22"/>
      <c r="G31" s="76">
        <v>73</v>
      </c>
      <c r="H31" s="76">
        <v>110</v>
      </c>
      <c r="I31" s="76">
        <f>H31+G31</f>
        <v>183</v>
      </c>
      <c r="J31" s="76">
        <v>583</v>
      </c>
      <c r="K31" s="22"/>
      <c r="L31" s="76">
        <f>B31+G31</f>
        <v>116</v>
      </c>
      <c r="M31" s="76">
        <f>C31+H31</f>
        <v>221</v>
      </c>
      <c r="N31" s="76">
        <f>D31+I31</f>
        <v>337</v>
      </c>
      <c r="O31" s="79">
        <f>E31+J31</f>
        <v>2120</v>
      </c>
      <c r="P31" s="24"/>
      <c r="Q31" s="21"/>
    </row>
    <row r="32" spans="1:17" ht="12">
      <c r="A32" s="19"/>
      <c r="B32" s="76"/>
      <c r="C32" s="76"/>
      <c r="D32" s="75"/>
      <c r="E32" s="76"/>
      <c r="F32" s="22"/>
      <c r="G32" s="76"/>
      <c r="H32" s="76"/>
      <c r="I32" s="76"/>
      <c r="J32" s="76"/>
      <c r="K32" s="22"/>
      <c r="L32" s="76"/>
      <c r="M32" s="76"/>
      <c r="N32" s="76"/>
      <c r="O32" s="79"/>
      <c r="P32" s="24"/>
      <c r="Q32" s="21"/>
    </row>
    <row r="33" spans="1:17" ht="12">
      <c r="A33" s="19" t="s">
        <v>54</v>
      </c>
      <c r="B33" s="75">
        <f>SUM(B27:B31)</f>
        <v>456</v>
      </c>
      <c r="C33" s="75">
        <f>SUM(C27:C31)</f>
        <v>660</v>
      </c>
      <c r="D33" s="75">
        <f>SUM(D27:D31)</f>
        <v>1116</v>
      </c>
      <c r="E33" s="75">
        <f>SUM(E27:E31)</f>
        <v>11525</v>
      </c>
      <c r="F33" s="22"/>
      <c r="G33" s="75">
        <f>SUM(G27:G31)</f>
        <v>408</v>
      </c>
      <c r="H33" s="75">
        <f>SUM(H27:H31)</f>
        <v>904</v>
      </c>
      <c r="I33" s="75">
        <f>SUM(I27:I31)</f>
        <v>1312</v>
      </c>
      <c r="J33" s="75">
        <f>SUM(J27:J31)</f>
        <v>5065</v>
      </c>
      <c r="K33" s="22"/>
      <c r="L33" s="75">
        <f>SUM(L27:L31)</f>
        <v>864</v>
      </c>
      <c r="M33" s="75">
        <f>SUM(M27:M31)</f>
        <v>1564</v>
      </c>
      <c r="N33" s="75">
        <f>SUM(N27:N31)</f>
        <v>2428</v>
      </c>
      <c r="O33" s="79">
        <f>SUM(O27:O31)</f>
        <v>16590</v>
      </c>
      <c r="P33" s="24"/>
      <c r="Q33" s="21"/>
    </row>
    <row r="34" spans="1:17" ht="12">
      <c r="A34" s="19"/>
      <c r="B34" s="75"/>
      <c r="C34" s="75"/>
      <c r="D34" s="75"/>
      <c r="E34" s="75"/>
      <c r="F34" s="22"/>
      <c r="G34" s="75"/>
      <c r="H34" s="75"/>
      <c r="I34" s="75"/>
      <c r="J34" s="75"/>
      <c r="K34" s="22"/>
      <c r="L34" s="75"/>
      <c r="M34" s="75"/>
      <c r="N34" s="75"/>
      <c r="O34" s="79"/>
      <c r="P34" s="24"/>
      <c r="Q34" s="21"/>
    </row>
    <row r="35" spans="1:15" ht="12">
      <c r="A35" s="19" t="s">
        <v>10</v>
      </c>
      <c r="B35" s="75">
        <f>B33+B25</f>
        <v>7615</v>
      </c>
      <c r="C35" s="75">
        <f>C33+C25</f>
        <v>9659</v>
      </c>
      <c r="D35" s="75">
        <f>D33+D25</f>
        <v>17274</v>
      </c>
      <c r="E35" s="75">
        <f>E33+E25</f>
        <v>242322</v>
      </c>
      <c r="F35" s="22"/>
      <c r="G35" s="75">
        <f>G33+G25</f>
        <v>982</v>
      </c>
      <c r="H35" s="75">
        <f>H33+H25</f>
        <v>1512</v>
      </c>
      <c r="I35" s="75">
        <f>I33+I25</f>
        <v>2494</v>
      </c>
      <c r="J35" s="75">
        <f>J33+J25</f>
        <v>13683</v>
      </c>
      <c r="K35" s="22"/>
      <c r="L35" s="75">
        <f>B35+G35</f>
        <v>8597</v>
      </c>
      <c r="M35" s="75">
        <f>C35+H35</f>
        <v>11171</v>
      </c>
      <c r="N35" s="75">
        <f>D35+I35</f>
        <v>19768</v>
      </c>
      <c r="O35" s="79">
        <f>E35+J35</f>
        <v>256005</v>
      </c>
    </row>
    <row r="36" spans="1:15" ht="12">
      <c r="A36" s="19"/>
      <c r="B36" s="75"/>
      <c r="C36" s="75"/>
      <c r="D36" s="75"/>
      <c r="E36" s="79"/>
      <c r="F36" s="22"/>
      <c r="G36" s="75"/>
      <c r="H36" s="75"/>
      <c r="I36" s="75"/>
      <c r="J36" s="79"/>
      <c r="K36" s="22"/>
      <c r="L36" s="75"/>
      <c r="M36" s="75"/>
      <c r="N36" s="75"/>
      <c r="O36" s="79"/>
    </row>
    <row r="37" spans="1:3" ht="12">
      <c r="A37" s="10"/>
      <c r="C37" s="20"/>
    </row>
    <row r="39" ht="12">
      <c r="A39" s="10"/>
    </row>
  </sheetData>
  <sheetProtection/>
  <mergeCells count="3">
    <mergeCell ref="A1:O1"/>
    <mergeCell ref="A3:O3"/>
    <mergeCell ref="A8:O8"/>
  </mergeCells>
  <printOptions horizontalCentered="1"/>
  <pageMargins left="0.51" right="0.43" top="0.88" bottom="0.71" header="0.5" footer="0.5"/>
  <pageSetup horizontalDpi="600" verticalDpi="600" orientation="landscape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5.5" style="119" customWidth="1"/>
    <col min="2" max="2" width="28.83203125" style="26" customWidth="1"/>
    <col min="3" max="3" width="9.16015625" style="26" bestFit="1" customWidth="1"/>
    <col min="4" max="4" width="10.5" style="26" bestFit="1" customWidth="1"/>
    <col min="5" max="5" width="6.66015625" style="26" bestFit="1" customWidth="1"/>
    <col min="6" max="6" width="7.66015625" style="26" bestFit="1" customWidth="1"/>
    <col min="7" max="7" width="11.16015625" style="26" bestFit="1" customWidth="1"/>
    <col min="8" max="8" width="13" style="26" bestFit="1" customWidth="1"/>
    <col min="9" max="9" width="2" style="26" customWidth="1"/>
    <col min="10" max="10" width="8" style="26" bestFit="1" customWidth="1"/>
    <col min="11" max="11" width="9.33203125" style="26" bestFit="1" customWidth="1"/>
    <col min="12" max="12" width="8.16015625" style="26" bestFit="1" customWidth="1"/>
    <col min="13" max="13" width="8.5" style="26" bestFit="1" customWidth="1"/>
    <col min="14" max="14" width="8.5" style="26" customWidth="1"/>
    <col min="15" max="126" width="4" style="26" customWidth="1"/>
    <col min="127" max="16384" width="4" style="26" customWidth="1"/>
  </cols>
  <sheetData>
    <row r="1" spans="1:14" ht="12">
      <c r="A1" s="116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>
      <c r="A2" s="180" t="s">
        <v>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27" customFormat="1" ht="12.75">
      <c r="A3" s="180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27" customFormat="1" ht="12.75">
      <c r="A4" s="180" t="s">
        <v>686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1" s="28" customFormat="1" ht="12.75">
      <c r="A5" s="117"/>
      <c r="K5" s="41"/>
    </row>
    <row r="6" s="28" customFormat="1" ht="12.75">
      <c r="A6" s="117"/>
    </row>
    <row r="7" spans="1:14" s="28" customFormat="1" ht="12.75">
      <c r="A7" s="117"/>
      <c r="C7" s="29" t="s">
        <v>14</v>
      </c>
      <c r="D7" s="29"/>
      <c r="E7" s="29"/>
      <c r="F7" s="29"/>
      <c r="G7" s="29"/>
      <c r="H7" s="29"/>
      <c r="I7" s="30"/>
      <c r="J7" s="29" t="s">
        <v>15</v>
      </c>
      <c r="K7" s="29"/>
      <c r="L7" s="29"/>
      <c r="M7" s="29"/>
      <c r="N7" s="94" t="s">
        <v>638</v>
      </c>
    </row>
    <row r="8" spans="1:14" s="28" customFormat="1" ht="12.75">
      <c r="A8" s="117"/>
      <c r="C8" s="86" t="s">
        <v>11</v>
      </c>
      <c r="D8" s="87" t="s">
        <v>12</v>
      </c>
      <c r="E8" s="87" t="s">
        <v>4</v>
      </c>
      <c r="F8" s="87" t="s">
        <v>5</v>
      </c>
      <c r="G8" s="87" t="s">
        <v>53</v>
      </c>
      <c r="H8" s="87" t="s">
        <v>14</v>
      </c>
      <c r="I8" s="31"/>
      <c r="J8" s="87" t="s">
        <v>639</v>
      </c>
      <c r="K8" s="87" t="s">
        <v>55</v>
      </c>
      <c r="L8" s="87" t="s">
        <v>56</v>
      </c>
      <c r="M8" s="87" t="s">
        <v>15</v>
      </c>
      <c r="N8" s="95" t="s">
        <v>1</v>
      </c>
    </row>
    <row r="9" spans="1:14" ht="12">
      <c r="A9" s="118" t="s">
        <v>679</v>
      </c>
      <c r="B9" s="83"/>
      <c r="C9" s="90">
        <f aca="true" t="shared" si="0" ref="C9:H9">C10+C11</f>
        <v>8</v>
      </c>
      <c r="D9" s="90">
        <f t="shared" si="0"/>
        <v>11</v>
      </c>
      <c r="E9" s="90">
        <f t="shared" si="0"/>
        <v>13</v>
      </c>
      <c r="F9" s="90">
        <f t="shared" si="0"/>
        <v>19</v>
      </c>
      <c r="G9" s="90">
        <f t="shared" si="0"/>
        <v>0</v>
      </c>
      <c r="H9" s="90">
        <f t="shared" si="0"/>
        <v>51</v>
      </c>
      <c r="I9" s="90"/>
      <c r="J9" s="90">
        <f>J10+J11</f>
        <v>5</v>
      </c>
      <c r="K9" s="90">
        <f>K10+K11</f>
        <v>0</v>
      </c>
      <c r="L9" s="90">
        <f>L10+L11</f>
        <v>1</v>
      </c>
      <c r="M9" s="90">
        <f>M10+M11</f>
        <v>6</v>
      </c>
      <c r="N9" s="90">
        <f>N10+N11</f>
        <v>57</v>
      </c>
    </row>
    <row r="10" spans="1:14" ht="12">
      <c r="A10" s="118"/>
      <c r="B10" s="83" t="s">
        <v>50</v>
      </c>
      <c r="C10" s="91">
        <v>1</v>
      </c>
      <c r="D10" s="91">
        <v>6</v>
      </c>
      <c r="E10" s="91">
        <v>7</v>
      </c>
      <c r="F10" s="91">
        <v>7</v>
      </c>
      <c r="G10" s="91">
        <v>0</v>
      </c>
      <c r="H10" s="91">
        <f>SUM(C10:G10)</f>
        <v>21</v>
      </c>
      <c r="I10" s="91"/>
      <c r="J10" s="91">
        <v>2</v>
      </c>
      <c r="K10" s="91">
        <v>0</v>
      </c>
      <c r="L10" s="91">
        <v>1</v>
      </c>
      <c r="M10" s="91">
        <f>SUM(J10:L10)</f>
        <v>3</v>
      </c>
      <c r="N10" s="91">
        <f>M10+H10</f>
        <v>24</v>
      </c>
    </row>
    <row r="11" spans="1:14" ht="12">
      <c r="A11" s="118"/>
      <c r="B11" s="83" t="s">
        <v>51</v>
      </c>
      <c r="C11" s="91">
        <v>7</v>
      </c>
      <c r="D11" s="91">
        <v>5</v>
      </c>
      <c r="E11" s="91">
        <v>6</v>
      </c>
      <c r="F11" s="91">
        <v>12</v>
      </c>
      <c r="G11" s="91">
        <v>0</v>
      </c>
      <c r="H11" s="91">
        <f>SUM(C11:G11)</f>
        <v>30</v>
      </c>
      <c r="I11" s="91"/>
      <c r="J11" s="91">
        <v>3</v>
      </c>
      <c r="K11" s="91">
        <v>0</v>
      </c>
      <c r="L11" s="91">
        <v>0</v>
      </c>
      <c r="M11" s="91">
        <f>SUM(J11:L11)</f>
        <v>3</v>
      </c>
      <c r="N11" s="91">
        <f>M11+H11</f>
        <v>33</v>
      </c>
    </row>
    <row r="12" spans="1:14" ht="6" customHeight="1">
      <c r="A12" s="120"/>
      <c r="B12" s="85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2">
      <c r="A13" s="118" t="s">
        <v>680</v>
      </c>
      <c r="B13" s="83"/>
      <c r="C13" s="90">
        <f aca="true" t="shared" si="1" ref="C13:H13">C14+C15</f>
        <v>224</v>
      </c>
      <c r="D13" s="90">
        <f t="shared" si="1"/>
        <v>241</v>
      </c>
      <c r="E13" s="90">
        <f t="shared" si="1"/>
        <v>227</v>
      </c>
      <c r="F13" s="90">
        <f t="shared" si="1"/>
        <v>278</v>
      </c>
      <c r="G13" s="90">
        <f t="shared" si="1"/>
        <v>1</v>
      </c>
      <c r="H13" s="90">
        <f t="shared" si="1"/>
        <v>971</v>
      </c>
      <c r="I13" s="90"/>
      <c r="J13" s="90">
        <f>J14+J15</f>
        <v>70</v>
      </c>
      <c r="K13" s="90">
        <f>K14+K15</f>
        <v>0</v>
      </c>
      <c r="L13" s="90">
        <f>L14+L15</f>
        <v>25</v>
      </c>
      <c r="M13" s="90">
        <f>M14+M15</f>
        <v>95</v>
      </c>
      <c r="N13" s="90">
        <f>N14+N15</f>
        <v>1066</v>
      </c>
    </row>
    <row r="14" spans="1:14" ht="12">
      <c r="A14" s="118"/>
      <c r="B14" s="83" t="s">
        <v>50</v>
      </c>
      <c r="C14" s="91">
        <v>82</v>
      </c>
      <c r="D14" s="91">
        <v>91</v>
      </c>
      <c r="E14" s="91">
        <v>95</v>
      </c>
      <c r="F14" s="91">
        <v>131</v>
      </c>
      <c r="G14" s="91">
        <v>1</v>
      </c>
      <c r="H14" s="91">
        <f>SUM(C14:G14)</f>
        <v>400</v>
      </c>
      <c r="I14" s="91"/>
      <c r="J14" s="91">
        <v>25</v>
      </c>
      <c r="K14" s="91">
        <v>0</v>
      </c>
      <c r="L14" s="91">
        <v>6</v>
      </c>
      <c r="M14" s="91">
        <f>SUM(J14:L14)</f>
        <v>31</v>
      </c>
      <c r="N14" s="91">
        <f>M14+H14</f>
        <v>431</v>
      </c>
    </row>
    <row r="15" spans="1:14" ht="12">
      <c r="A15" s="118"/>
      <c r="B15" s="83" t="s">
        <v>51</v>
      </c>
      <c r="C15" s="91">
        <v>142</v>
      </c>
      <c r="D15" s="91">
        <v>150</v>
      </c>
      <c r="E15" s="91">
        <v>132</v>
      </c>
      <c r="F15" s="91">
        <v>147</v>
      </c>
      <c r="G15" s="91">
        <v>0</v>
      </c>
      <c r="H15" s="91">
        <f>SUM(C15:G15)</f>
        <v>571</v>
      </c>
      <c r="I15" s="91"/>
      <c r="J15" s="91">
        <v>45</v>
      </c>
      <c r="K15" s="91">
        <v>0</v>
      </c>
      <c r="L15" s="91">
        <v>19</v>
      </c>
      <c r="M15" s="91">
        <f>SUM(J15:L15)</f>
        <v>64</v>
      </c>
      <c r="N15" s="91">
        <f>M15+H15</f>
        <v>635</v>
      </c>
    </row>
    <row r="16" spans="1:14" ht="6" customHeight="1">
      <c r="A16" s="118"/>
      <c r="B16" s="83"/>
      <c r="C16" s="90"/>
      <c r="D16" s="92"/>
      <c r="E16" s="90"/>
      <c r="F16" s="92"/>
      <c r="G16" s="93"/>
      <c r="H16" s="90"/>
      <c r="I16" s="90"/>
      <c r="J16" s="92"/>
      <c r="K16" s="90"/>
      <c r="L16" s="92"/>
      <c r="M16" s="90"/>
      <c r="N16" s="92"/>
    </row>
    <row r="17" spans="1:14" ht="12">
      <c r="A17" s="118" t="s">
        <v>635</v>
      </c>
      <c r="B17" s="83"/>
      <c r="C17" s="90">
        <f aca="true" t="shared" si="2" ref="C17:H17">C18+C19</f>
        <v>67</v>
      </c>
      <c r="D17" s="90">
        <f t="shared" si="2"/>
        <v>67</v>
      </c>
      <c r="E17" s="90">
        <f t="shared" si="2"/>
        <v>74</v>
      </c>
      <c r="F17" s="90">
        <f t="shared" si="2"/>
        <v>105</v>
      </c>
      <c r="G17" s="90">
        <f t="shared" si="2"/>
        <v>5</v>
      </c>
      <c r="H17" s="90">
        <f t="shared" si="2"/>
        <v>318</v>
      </c>
      <c r="I17" s="90"/>
      <c r="J17" s="90">
        <f>J18+J19</f>
        <v>42</v>
      </c>
      <c r="K17" s="90">
        <f>K18+K19</f>
        <v>1</v>
      </c>
      <c r="L17" s="90">
        <f>L18+L19</f>
        <v>4</v>
      </c>
      <c r="M17" s="90">
        <f>M18+M19</f>
        <v>47</v>
      </c>
      <c r="N17" s="90">
        <f>N18+N19</f>
        <v>365</v>
      </c>
    </row>
    <row r="18" spans="1:14" ht="12">
      <c r="A18" s="118"/>
      <c r="B18" s="83" t="s">
        <v>50</v>
      </c>
      <c r="C18" s="91">
        <v>31</v>
      </c>
      <c r="D18" s="91">
        <v>35</v>
      </c>
      <c r="E18" s="91">
        <v>33</v>
      </c>
      <c r="F18" s="91">
        <v>56</v>
      </c>
      <c r="G18" s="91">
        <v>2</v>
      </c>
      <c r="H18" s="91">
        <f>SUM(C18:G18)</f>
        <v>157</v>
      </c>
      <c r="I18" s="91"/>
      <c r="J18" s="91">
        <v>16</v>
      </c>
      <c r="K18" s="91">
        <v>0</v>
      </c>
      <c r="L18" s="91">
        <v>1</v>
      </c>
      <c r="M18" s="91">
        <f>SUM(J18:L18)</f>
        <v>17</v>
      </c>
      <c r="N18" s="91">
        <f>M18+H18</f>
        <v>174</v>
      </c>
    </row>
    <row r="19" spans="1:14" ht="12">
      <c r="A19" s="118"/>
      <c r="B19" s="83" t="s">
        <v>51</v>
      </c>
      <c r="C19" s="91">
        <v>36</v>
      </c>
      <c r="D19" s="91">
        <v>32</v>
      </c>
      <c r="E19" s="91">
        <v>41</v>
      </c>
      <c r="F19" s="91">
        <v>49</v>
      </c>
      <c r="G19" s="91">
        <v>3</v>
      </c>
      <c r="H19" s="91">
        <f>SUM(C19:G19)</f>
        <v>161</v>
      </c>
      <c r="I19" s="91"/>
      <c r="J19" s="91">
        <v>26</v>
      </c>
      <c r="K19" s="91">
        <v>1</v>
      </c>
      <c r="L19" s="91">
        <v>3</v>
      </c>
      <c r="M19" s="91">
        <f>SUM(J19:L19)</f>
        <v>30</v>
      </c>
      <c r="N19" s="91">
        <f>M19+H19</f>
        <v>191</v>
      </c>
    </row>
    <row r="20" spans="1:14" ht="6" customHeight="1">
      <c r="A20" s="118"/>
      <c r="B20" s="83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2">
      <c r="A21" s="118" t="s">
        <v>634</v>
      </c>
      <c r="B21" s="83"/>
      <c r="C21" s="90">
        <f aca="true" t="shared" si="3" ref="C21:H21">C22+C23</f>
        <v>203</v>
      </c>
      <c r="D21" s="90">
        <f t="shared" si="3"/>
        <v>217</v>
      </c>
      <c r="E21" s="90">
        <f t="shared" si="3"/>
        <v>238</v>
      </c>
      <c r="F21" s="90">
        <f t="shared" si="3"/>
        <v>222</v>
      </c>
      <c r="G21" s="90">
        <f t="shared" si="3"/>
        <v>2</v>
      </c>
      <c r="H21" s="90">
        <f t="shared" si="3"/>
        <v>882</v>
      </c>
      <c r="I21" s="90"/>
      <c r="J21" s="90">
        <f>J22+J23</f>
        <v>61</v>
      </c>
      <c r="K21" s="90">
        <f>K22+K23</f>
        <v>1</v>
      </c>
      <c r="L21" s="90">
        <f>L22+L23</f>
        <v>7</v>
      </c>
      <c r="M21" s="90">
        <f>M22+M23</f>
        <v>69</v>
      </c>
      <c r="N21" s="90">
        <f>N22+N23</f>
        <v>951</v>
      </c>
    </row>
    <row r="22" spans="1:14" ht="12">
      <c r="A22" s="118"/>
      <c r="B22" s="83" t="s">
        <v>50</v>
      </c>
      <c r="C22" s="91">
        <v>85</v>
      </c>
      <c r="D22" s="91">
        <v>109</v>
      </c>
      <c r="E22" s="91">
        <v>110</v>
      </c>
      <c r="F22" s="91">
        <v>103</v>
      </c>
      <c r="G22" s="91">
        <v>0</v>
      </c>
      <c r="H22" s="91">
        <f>SUM(C22:G22)</f>
        <v>407</v>
      </c>
      <c r="I22" s="91"/>
      <c r="J22" s="91">
        <v>21</v>
      </c>
      <c r="K22" s="91">
        <v>0</v>
      </c>
      <c r="L22" s="91">
        <v>1</v>
      </c>
      <c r="M22" s="91">
        <f>SUM(J22:L22)</f>
        <v>22</v>
      </c>
      <c r="N22" s="91">
        <f>M22+H22</f>
        <v>429</v>
      </c>
    </row>
    <row r="23" spans="1:14" ht="12">
      <c r="A23" s="118"/>
      <c r="B23" s="83" t="s">
        <v>51</v>
      </c>
      <c r="C23" s="91">
        <v>118</v>
      </c>
      <c r="D23" s="91">
        <v>108</v>
      </c>
      <c r="E23" s="91">
        <v>128</v>
      </c>
      <c r="F23" s="91">
        <v>119</v>
      </c>
      <c r="G23" s="91">
        <v>2</v>
      </c>
      <c r="H23" s="91">
        <f>SUM(C23:G23)</f>
        <v>475</v>
      </c>
      <c r="I23" s="91"/>
      <c r="J23" s="91">
        <v>40</v>
      </c>
      <c r="K23" s="91">
        <v>1</v>
      </c>
      <c r="L23" s="91">
        <v>6</v>
      </c>
      <c r="M23" s="91">
        <f>SUM(J23:L23)</f>
        <v>47</v>
      </c>
      <c r="N23" s="91">
        <f>M23+H23</f>
        <v>522</v>
      </c>
    </row>
    <row r="24" spans="1:14" ht="6" customHeight="1">
      <c r="A24" s="118"/>
      <c r="B24" s="83"/>
      <c r="C24" s="90"/>
      <c r="D24" s="92"/>
      <c r="E24" s="90"/>
      <c r="F24" s="92"/>
      <c r="G24" s="90"/>
      <c r="H24" s="90"/>
      <c r="I24" s="90"/>
      <c r="J24" s="92"/>
      <c r="K24" s="90"/>
      <c r="L24" s="92"/>
      <c r="M24" s="90"/>
      <c r="N24" s="92"/>
    </row>
    <row r="25" spans="1:14" ht="12">
      <c r="A25" s="120" t="s">
        <v>678</v>
      </c>
      <c r="B25" s="84"/>
      <c r="C25" s="90">
        <f aca="true" t="shared" si="4" ref="C25:H25">C26+C27</f>
        <v>10</v>
      </c>
      <c r="D25" s="90">
        <f t="shared" si="4"/>
        <v>0</v>
      </c>
      <c r="E25" s="90">
        <f t="shared" si="4"/>
        <v>3</v>
      </c>
      <c r="F25" s="90">
        <f t="shared" si="4"/>
        <v>1</v>
      </c>
      <c r="G25" s="90">
        <f t="shared" si="4"/>
        <v>0</v>
      </c>
      <c r="H25" s="90">
        <f t="shared" si="4"/>
        <v>14</v>
      </c>
      <c r="I25" s="90"/>
      <c r="J25" s="90">
        <f>J26+J27</f>
        <v>0</v>
      </c>
      <c r="K25" s="90">
        <f>K26+K27</f>
        <v>0</v>
      </c>
      <c r="L25" s="90">
        <f>L26+L27</f>
        <v>0</v>
      </c>
      <c r="M25" s="90">
        <f>M26+M27</f>
        <v>0</v>
      </c>
      <c r="N25" s="90">
        <f>N26+N27</f>
        <v>14</v>
      </c>
    </row>
    <row r="26" spans="1:14" ht="12">
      <c r="A26" s="120"/>
      <c r="B26" s="84" t="s">
        <v>50</v>
      </c>
      <c r="C26" s="91">
        <v>2</v>
      </c>
      <c r="D26" s="91">
        <v>0</v>
      </c>
      <c r="E26" s="91">
        <v>2</v>
      </c>
      <c r="F26" s="91">
        <v>0</v>
      </c>
      <c r="G26" s="91">
        <v>0</v>
      </c>
      <c r="H26" s="91">
        <f>SUM(C26:G26)</f>
        <v>4</v>
      </c>
      <c r="I26" s="91"/>
      <c r="J26" s="91">
        <v>0</v>
      </c>
      <c r="K26" s="91">
        <v>0</v>
      </c>
      <c r="L26" s="91">
        <v>0</v>
      </c>
      <c r="M26" s="91">
        <f>SUM(J26:L26)</f>
        <v>0</v>
      </c>
      <c r="N26" s="91">
        <f>M26+H26</f>
        <v>4</v>
      </c>
    </row>
    <row r="27" spans="1:14" ht="12">
      <c r="A27" s="120"/>
      <c r="B27" s="84" t="s">
        <v>51</v>
      </c>
      <c r="C27" s="91">
        <v>8</v>
      </c>
      <c r="D27" s="91">
        <v>0</v>
      </c>
      <c r="E27" s="91">
        <v>1</v>
      </c>
      <c r="F27" s="91">
        <v>1</v>
      </c>
      <c r="G27" s="91">
        <v>0</v>
      </c>
      <c r="H27" s="91">
        <f>SUM(C27:G27)</f>
        <v>10</v>
      </c>
      <c r="I27" s="91"/>
      <c r="J27" s="91">
        <v>0</v>
      </c>
      <c r="K27" s="91">
        <v>0</v>
      </c>
      <c r="L27" s="91">
        <v>0</v>
      </c>
      <c r="M27" s="91">
        <f>SUM(J27:L27)</f>
        <v>0</v>
      </c>
      <c r="N27" s="91">
        <f>M27+H27</f>
        <v>10</v>
      </c>
    </row>
    <row r="28" spans="1:14" ht="6" customHeight="1">
      <c r="A28" s="118"/>
      <c r="B28" s="83"/>
      <c r="C28" s="90"/>
      <c r="D28" s="92"/>
      <c r="E28" s="90"/>
      <c r="F28" s="92"/>
      <c r="G28" s="90"/>
      <c r="H28" s="90"/>
      <c r="I28" s="90"/>
      <c r="J28" s="92"/>
      <c r="K28" s="90"/>
      <c r="L28" s="92"/>
      <c r="M28" s="90"/>
      <c r="N28" s="92"/>
    </row>
    <row r="29" spans="1:14" ht="12">
      <c r="A29" s="118" t="s">
        <v>681</v>
      </c>
      <c r="B29" s="83"/>
      <c r="C29" s="90">
        <f aca="true" t="shared" si="5" ref="C29:H29">C30+C31</f>
        <v>2467</v>
      </c>
      <c r="D29" s="90">
        <f t="shared" si="5"/>
        <v>2623</v>
      </c>
      <c r="E29" s="90">
        <f t="shared" si="5"/>
        <v>4242</v>
      </c>
      <c r="F29" s="90">
        <f t="shared" si="5"/>
        <v>5083</v>
      </c>
      <c r="G29" s="90">
        <f t="shared" si="5"/>
        <v>23</v>
      </c>
      <c r="H29" s="90">
        <f t="shared" si="5"/>
        <v>14438</v>
      </c>
      <c r="I29" s="90"/>
      <c r="J29" s="90">
        <f>J30+J31</f>
        <v>1603</v>
      </c>
      <c r="K29" s="90">
        <f>K30+K31</f>
        <v>55</v>
      </c>
      <c r="L29" s="90">
        <f>L30+L31</f>
        <v>255</v>
      </c>
      <c r="M29" s="90">
        <f>M30+M31</f>
        <v>1913</v>
      </c>
      <c r="N29" s="90">
        <f>N30+N31</f>
        <v>16351</v>
      </c>
    </row>
    <row r="30" spans="1:14" ht="12">
      <c r="A30" s="118"/>
      <c r="B30" s="83" t="s">
        <v>50</v>
      </c>
      <c r="C30" s="91">
        <v>1016</v>
      </c>
      <c r="D30" s="91">
        <v>1105</v>
      </c>
      <c r="E30" s="91">
        <v>1967</v>
      </c>
      <c r="F30" s="91">
        <v>2311</v>
      </c>
      <c r="G30" s="91">
        <v>10</v>
      </c>
      <c r="H30" s="91">
        <f>SUM(C30:G30)</f>
        <v>6409</v>
      </c>
      <c r="I30" s="91"/>
      <c r="J30" s="91">
        <v>561</v>
      </c>
      <c r="K30" s="91">
        <v>13</v>
      </c>
      <c r="L30" s="91">
        <v>91</v>
      </c>
      <c r="M30" s="91">
        <f>SUM(J30:L30)</f>
        <v>665</v>
      </c>
      <c r="N30" s="91">
        <f>M30+H30</f>
        <v>7074</v>
      </c>
    </row>
    <row r="31" spans="1:14" ht="12">
      <c r="A31" s="118"/>
      <c r="B31" s="83" t="s">
        <v>51</v>
      </c>
      <c r="C31" s="91">
        <v>1451</v>
      </c>
      <c r="D31" s="91">
        <v>1518</v>
      </c>
      <c r="E31" s="91">
        <v>2275</v>
      </c>
      <c r="F31" s="91">
        <v>2772</v>
      </c>
      <c r="G31" s="91">
        <v>13</v>
      </c>
      <c r="H31" s="91">
        <f>SUM(C31:G31)</f>
        <v>8029</v>
      </c>
      <c r="I31" s="91"/>
      <c r="J31" s="91">
        <v>1042</v>
      </c>
      <c r="K31" s="91">
        <v>42</v>
      </c>
      <c r="L31" s="91">
        <v>164</v>
      </c>
      <c r="M31" s="91">
        <f>SUM(J31:L31)</f>
        <v>1248</v>
      </c>
      <c r="N31" s="91">
        <f>M31+H31</f>
        <v>9277</v>
      </c>
    </row>
    <row r="32" spans="1:14" ht="6" customHeight="1">
      <c r="A32" s="118"/>
      <c r="B32" s="83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12">
      <c r="A33" s="118" t="s">
        <v>682</v>
      </c>
      <c r="B33" s="83"/>
      <c r="C33" s="90">
        <f aca="true" t="shared" si="6" ref="C33:H33">C34+C35</f>
        <v>65</v>
      </c>
      <c r="D33" s="90">
        <f t="shared" si="6"/>
        <v>30</v>
      </c>
      <c r="E33" s="90">
        <f t="shared" si="6"/>
        <v>34</v>
      </c>
      <c r="F33" s="90">
        <f t="shared" si="6"/>
        <v>30</v>
      </c>
      <c r="G33" s="90">
        <f t="shared" si="6"/>
        <v>2</v>
      </c>
      <c r="H33" s="90">
        <f t="shared" si="6"/>
        <v>161</v>
      </c>
      <c r="I33" s="90"/>
      <c r="J33" s="90">
        <f>J34+J35</f>
        <v>8</v>
      </c>
      <c r="K33" s="90">
        <f>K34+K35</f>
        <v>0</v>
      </c>
      <c r="L33" s="90">
        <f>L34+L35</f>
        <v>1</v>
      </c>
      <c r="M33" s="90">
        <f>M34+M35</f>
        <v>9</v>
      </c>
      <c r="N33" s="90">
        <f>N34+N35</f>
        <v>170</v>
      </c>
    </row>
    <row r="34" spans="1:14" ht="12">
      <c r="A34" s="118"/>
      <c r="B34" s="83" t="s">
        <v>50</v>
      </c>
      <c r="C34" s="91">
        <v>27</v>
      </c>
      <c r="D34" s="91">
        <v>18</v>
      </c>
      <c r="E34" s="91">
        <v>19</v>
      </c>
      <c r="F34" s="91">
        <v>16</v>
      </c>
      <c r="G34" s="91">
        <v>1</v>
      </c>
      <c r="H34" s="91">
        <f>SUM(C34:G34)</f>
        <v>81</v>
      </c>
      <c r="I34" s="91"/>
      <c r="J34" s="91">
        <v>3</v>
      </c>
      <c r="K34" s="91">
        <v>0</v>
      </c>
      <c r="L34" s="91">
        <v>0</v>
      </c>
      <c r="M34" s="91">
        <f>SUM(J34:L34)</f>
        <v>3</v>
      </c>
      <c r="N34" s="91">
        <f>M34+H34</f>
        <v>84</v>
      </c>
    </row>
    <row r="35" spans="1:14" ht="12">
      <c r="A35" s="118"/>
      <c r="B35" s="83" t="s">
        <v>51</v>
      </c>
      <c r="C35" s="91">
        <v>38</v>
      </c>
      <c r="D35" s="91">
        <v>12</v>
      </c>
      <c r="E35" s="91">
        <v>15</v>
      </c>
      <c r="F35" s="91">
        <v>14</v>
      </c>
      <c r="G35" s="91">
        <v>1</v>
      </c>
      <c r="H35" s="91">
        <f>SUM(C35:G35)</f>
        <v>80</v>
      </c>
      <c r="I35" s="91"/>
      <c r="J35" s="91">
        <v>5</v>
      </c>
      <c r="K35" s="91">
        <v>0</v>
      </c>
      <c r="L35" s="91">
        <v>1</v>
      </c>
      <c r="M35" s="91">
        <f>SUM(J35:L35)</f>
        <v>6</v>
      </c>
      <c r="N35" s="91">
        <f>M35+H35</f>
        <v>86</v>
      </c>
    </row>
    <row r="36" spans="1:14" ht="6" customHeight="1">
      <c r="A36" s="118"/>
      <c r="B36" s="83"/>
      <c r="C36" s="90"/>
      <c r="D36" s="92"/>
      <c r="E36" s="90"/>
      <c r="F36" s="92"/>
      <c r="G36" s="90"/>
      <c r="H36" s="90"/>
      <c r="I36" s="90"/>
      <c r="J36" s="92"/>
      <c r="K36" s="90"/>
      <c r="L36" s="92"/>
      <c r="M36" s="90"/>
      <c r="N36" s="92"/>
    </row>
    <row r="37" spans="1:14" ht="12">
      <c r="A37" s="118" t="s">
        <v>636</v>
      </c>
      <c r="B37" s="85"/>
      <c r="C37" s="90">
        <f aca="true" t="shared" si="7" ref="C37:H37">C38+C39</f>
        <v>15</v>
      </c>
      <c r="D37" s="90">
        <f t="shared" si="7"/>
        <v>86</v>
      </c>
      <c r="E37" s="90">
        <f t="shared" si="7"/>
        <v>98</v>
      </c>
      <c r="F37" s="90">
        <f t="shared" si="7"/>
        <v>193</v>
      </c>
      <c r="G37" s="90">
        <f t="shared" si="7"/>
        <v>4</v>
      </c>
      <c r="H37" s="90">
        <f t="shared" si="7"/>
        <v>396</v>
      </c>
      <c r="I37" s="90"/>
      <c r="J37" s="90">
        <f>J38+J39</f>
        <v>42</v>
      </c>
      <c r="K37" s="90">
        <f>K38+K39</f>
        <v>2</v>
      </c>
      <c r="L37" s="90">
        <f>L38+L39</f>
        <v>9</v>
      </c>
      <c r="M37" s="90">
        <f>M38+M39</f>
        <v>53</v>
      </c>
      <c r="N37" s="90">
        <f>N38+N39</f>
        <v>449</v>
      </c>
    </row>
    <row r="38" spans="1:14" ht="12">
      <c r="A38" s="118"/>
      <c r="B38" s="83" t="s">
        <v>50</v>
      </c>
      <c r="C38" s="91">
        <v>6</v>
      </c>
      <c r="D38" s="91">
        <v>39</v>
      </c>
      <c r="E38" s="91">
        <v>52</v>
      </c>
      <c r="F38" s="91">
        <v>108</v>
      </c>
      <c r="G38" s="91">
        <v>2</v>
      </c>
      <c r="H38" s="91">
        <f>SUM(C38:G38)</f>
        <v>207</v>
      </c>
      <c r="I38" s="91"/>
      <c r="J38" s="91">
        <v>15</v>
      </c>
      <c r="K38" s="91">
        <v>0</v>
      </c>
      <c r="L38" s="91">
        <v>2</v>
      </c>
      <c r="M38" s="91">
        <f>SUM(J38:L38)</f>
        <v>17</v>
      </c>
      <c r="N38" s="91">
        <f>M38+H38</f>
        <v>224</v>
      </c>
    </row>
    <row r="39" spans="1:14" ht="12">
      <c r="A39" s="118"/>
      <c r="B39" s="83" t="s">
        <v>51</v>
      </c>
      <c r="C39" s="91">
        <v>9</v>
      </c>
      <c r="D39" s="91">
        <v>47</v>
      </c>
      <c r="E39" s="91">
        <v>46</v>
      </c>
      <c r="F39" s="91">
        <v>85</v>
      </c>
      <c r="G39" s="91">
        <v>2</v>
      </c>
      <c r="H39" s="91">
        <f>SUM(C39:G39)</f>
        <v>189</v>
      </c>
      <c r="I39" s="91"/>
      <c r="J39" s="91">
        <v>27</v>
      </c>
      <c r="K39" s="91">
        <v>2</v>
      </c>
      <c r="L39" s="91">
        <v>7</v>
      </c>
      <c r="M39" s="91">
        <f>SUM(J39:L39)</f>
        <v>36</v>
      </c>
      <c r="N39" s="91">
        <f>M39+H39</f>
        <v>225</v>
      </c>
    </row>
    <row r="40" spans="1:14" ht="6" customHeight="1">
      <c r="A40" s="118"/>
      <c r="B40" s="83"/>
      <c r="C40" s="90"/>
      <c r="D40" s="92"/>
      <c r="E40" s="90"/>
      <c r="F40" s="92"/>
      <c r="G40" s="90"/>
      <c r="H40" s="90"/>
      <c r="I40" s="90"/>
      <c r="J40" s="92"/>
      <c r="K40" s="90"/>
      <c r="L40" s="92"/>
      <c r="M40" s="90"/>
      <c r="N40" s="92"/>
    </row>
    <row r="41" spans="1:14" ht="12">
      <c r="A41" s="118" t="s">
        <v>637</v>
      </c>
      <c r="B41" s="83"/>
      <c r="C41" s="90">
        <f aca="true" t="shared" si="8" ref="C41:H41">C42+C43</f>
        <v>15</v>
      </c>
      <c r="D41" s="90">
        <f t="shared" si="8"/>
        <v>13</v>
      </c>
      <c r="E41" s="90">
        <f t="shared" si="8"/>
        <v>28</v>
      </c>
      <c r="F41" s="90">
        <f t="shared" si="8"/>
        <v>23</v>
      </c>
      <c r="G41" s="90">
        <f t="shared" si="8"/>
        <v>30</v>
      </c>
      <c r="H41" s="90">
        <f t="shared" si="8"/>
        <v>109</v>
      </c>
      <c r="I41" s="90"/>
      <c r="J41" s="90">
        <f>J42+J43</f>
        <v>201</v>
      </c>
      <c r="K41" s="90">
        <f>K42+K43</f>
        <v>0</v>
      </c>
      <c r="L41" s="90">
        <f>L42+L43</f>
        <v>35</v>
      </c>
      <c r="M41" s="90">
        <f>M42+M43</f>
        <v>236</v>
      </c>
      <c r="N41" s="90">
        <f>N42+N43</f>
        <v>345</v>
      </c>
    </row>
    <row r="42" spans="1:14" ht="12">
      <c r="A42" s="118"/>
      <c r="B42" s="83" t="s">
        <v>50</v>
      </c>
      <c r="C42" s="91">
        <v>8</v>
      </c>
      <c r="D42" s="91">
        <v>6</v>
      </c>
      <c r="E42" s="91">
        <v>12</v>
      </c>
      <c r="F42" s="91">
        <v>14</v>
      </c>
      <c r="G42" s="91">
        <v>7</v>
      </c>
      <c r="H42" s="91">
        <f>SUM(C42:G42)</f>
        <v>47</v>
      </c>
      <c r="I42" s="91"/>
      <c r="J42" s="91">
        <v>92</v>
      </c>
      <c r="K42" s="91">
        <v>0</v>
      </c>
      <c r="L42" s="91">
        <v>14</v>
      </c>
      <c r="M42" s="91">
        <f>SUM(J42:L42)</f>
        <v>106</v>
      </c>
      <c r="N42" s="91">
        <f>M42+H42</f>
        <v>153</v>
      </c>
    </row>
    <row r="43" spans="1:14" ht="12">
      <c r="A43" s="118"/>
      <c r="B43" s="83" t="s">
        <v>51</v>
      </c>
      <c r="C43" s="91">
        <v>7</v>
      </c>
      <c r="D43" s="91">
        <v>7</v>
      </c>
      <c r="E43" s="91">
        <v>16</v>
      </c>
      <c r="F43" s="91">
        <v>9</v>
      </c>
      <c r="G43" s="91">
        <v>23</v>
      </c>
      <c r="H43" s="91">
        <f>SUM(C43:G43)</f>
        <v>62</v>
      </c>
      <c r="I43" s="91"/>
      <c r="J43" s="91">
        <v>109</v>
      </c>
      <c r="K43" s="91">
        <v>0</v>
      </c>
      <c r="L43" s="91">
        <v>21</v>
      </c>
      <c r="M43" s="91">
        <f>SUM(J43:L43)</f>
        <v>130</v>
      </c>
      <c r="N43" s="91">
        <f>M43+H43</f>
        <v>192</v>
      </c>
    </row>
    <row r="44" spans="1:14" ht="12">
      <c r="A44" s="118"/>
      <c r="B44" s="83"/>
      <c r="C44" s="90"/>
      <c r="D44" s="92"/>
      <c r="E44" s="90"/>
      <c r="F44" s="92"/>
      <c r="G44" s="90"/>
      <c r="H44" s="90"/>
      <c r="I44" s="90"/>
      <c r="J44" s="92"/>
      <c r="K44" s="90"/>
      <c r="L44" s="92"/>
      <c r="M44" s="90"/>
      <c r="N44" s="92"/>
    </row>
    <row r="45" spans="1:14" ht="12">
      <c r="A45" s="120" t="s">
        <v>638</v>
      </c>
      <c r="B45" s="83"/>
      <c r="C45" s="90">
        <f>C41+C37+C33+C29+C25+C21+C17+C13+C9</f>
        <v>3074</v>
      </c>
      <c r="D45" s="90">
        <f aca="true" t="shared" si="9" ref="D45:N46">D41+D37+D33+D29+D25+D21+D17+D13+D9</f>
        <v>3288</v>
      </c>
      <c r="E45" s="90">
        <f t="shared" si="9"/>
        <v>4957</v>
      </c>
      <c r="F45" s="90">
        <f t="shared" si="9"/>
        <v>5954</v>
      </c>
      <c r="G45" s="90">
        <f t="shared" si="9"/>
        <v>67</v>
      </c>
      <c r="H45" s="90">
        <f t="shared" si="9"/>
        <v>17340</v>
      </c>
      <c r="I45" s="90"/>
      <c r="J45" s="90">
        <f t="shared" si="9"/>
        <v>2032</v>
      </c>
      <c r="K45" s="90">
        <f t="shared" si="9"/>
        <v>59</v>
      </c>
      <c r="L45" s="90">
        <f t="shared" si="9"/>
        <v>337</v>
      </c>
      <c r="M45" s="90">
        <f t="shared" si="9"/>
        <v>2428</v>
      </c>
      <c r="N45" s="90">
        <f t="shared" si="9"/>
        <v>19768</v>
      </c>
    </row>
    <row r="46" spans="1:14" ht="12">
      <c r="A46" s="120"/>
      <c r="B46" s="83" t="s">
        <v>50</v>
      </c>
      <c r="C46" s="90">
        <f>C42+C38+C34+C30+C26+C22+C18+C14+C10</f>
        <v>1258</v>
      </c>
      <c r="D46" s="90">
        <f t="shared" si="9"/>
        <v>1409</v>
      </c>
      <c r="E46" s="90">
        <f t="shared" si="9"/>
        <v>2297</v>
      </c>
      <c r="F46" s="90">
        <f t="shared" si="9"/>
        <v>2746</v>
      </c>
      <c r="G46" s="90">
        <f t="shared" si="9"/>
        <v>23</v>
      </c>
      <c r="H46" s="90">
        <f t="shared" si="9"/>
        <v>7733</v>
      </c>
      <c r="I46" s="90"/>
      <c r="J46" s="90">
        <f t="shared" si="9"/>
        <v>735</v>
      </c>
      <c r="K46" s="90">
        <f t="shared" si="9"/>
        <v>13</v>
      </c>
      <c r="L46" s="90">
        <f t="shared" si="9"/>
        <v>116</v>
      </c>
      <c r="M46" s="90">
        <f t="shared" si="9"/>
        <v>864</v>
      </c>
      <c r="N46" s="90">
        <f t="shared" si="9"/>
        <v>8597</v>
      </c>
    </row>
    <row r="47" spans="1:14" ht="12">
      <c r="A47" s="120"/>
      <c r="B47" s="83" t="s">
        <v>51</v>
      </c>
      <c r="C47" s="90">
        <f>C43+C39+C35+C31+C27+C23+C19+C15+C11</f>
        <v>1816</v>
      </c>
      <c r="D47" s="90">
        <f aca="true" t="shared" si="10" ref="D47:N47">D43+D39+D35+D31+D27+D23+D19+D15+D11</f>
        <v>1879</v>
      </c>
      <c r="E47" s="90">
        <f t="shared" si="10"/>
        <v>2660</v>
      </c>
      <c r="F47" s="90">
        <f t="shared" si="10"/>
        <v>3208</v>
      </c>
      <c r="G47" s="90">
        <f t="shared" si="10"/>
        <v>44</v>
      </c>
      <c r="H47" s="90">
        <f t="shared" si="10"/>
        <v>9607</v>
      </c>
      <c r="I47" s="90"/>
      <c r="J47" s="90">
        <f t="shared" si="10"/>
        <v>1297</v>
      </c>
      <c r="K47" s="90">
        <f t="shared" si="10"/>
        <v>46</v>
      </c>
      <c r="L47" s="90">
        <f t="shared" si="10"/>
        <v>221</v>
      </c>
      <c r="M47" s="90">
        <f t="shared" si="10"/>
        <v>1564</v>
      </c>
      <c r="N47" s="90">
        <f t="shared" si="10"/>
        <v>11171</v>
      </c>
    </row>
    <row r="48" spans="1:14" ht="12">
      <c r="A48" s="121"/>
      <c r="B48" s="32"/>
      <c r="D48" s="33"/>
      <c r="F48" s="33"/>
      <c r="J48" s="33"/>
      <c r="L48" s="33"/>
      <c r="N48" s="33"/>
    </row>
    <row r="49" spans="1:14" ht="12">
      <c r="A49" s="121"/>
      <c r="B49" s="32"/>
      <c r="D49" s="33"/>
      <c r="F49" s="33"/>
      <c r="J49" s="33"/>
      <c r="L49" s="33"/>
      <c r="N49" s="33"/>
    </row>
    <row r="50" spans="1:14" ht="12">
      <c r="A50" s="121"/>
      <c r="B50" s="32"/>
      <c r="D50" s="33"/>
      <c r="F50" s="33"/>
      <c r="J50" s="33"/>
      <c r="L50" s="33"/>
      <c r="N50" s="33"/>
    </row>
    <row r="51" spans="1:14" ht="12">
      <c r="A51" s="121"/>
      <c r="B51" s="32"/>
      <c r="D51" s="33"/>
      <c r="F51" s="33"/>
      <c r="J51" s="33"/>
      <c r="L51" s="33"/>
      <c r="N51" s="33"/>
    </row>
    <row r="52" spans="1:14" ht="12">
      <c r="A52" s="121"/>
      <c r="B52" s="32"/>
      <c r="D52" s="33"/>
      <c r="F52" s="33"/>
      <c r="J52" s="33"/>
      <c r="L52" s="33"/>
      <c r="N52" s="33"/>
    </row>
    <row r="53" spans="1:14" ht="12">
      <c r="A53" s="121"/>
      <c r="B53" s="32"/>
      <c r="D53" s="33"/>
      <c r="F53" s="33"/>
      <c r="J53" s="33"/>
      <c r="L53" s="33"/>
      <c r="N53" s="33"/>
    </row>
    <row r="54" spans="1:14" ht="12">
      <c r="A54" s="121"/>
      <c r="B54" s="32"/>
      <c r="D54" s="33"/>
      <c r="F54" s="33"/>
      <c r="J54" s="33"/>
      <c r="L54" s="33"/>
      <c r="N54" s="33"/>
    </row>
    <row r="55" spans="1:14" ht="12">
      <c r="A55" s="121"/>
      <c r="B55" s="32"/>
      <c r="D55" s="33"/>
      <c r="F55" s="33"/>
      <c r="J55" s="33"/>
      <c r="L55" s="33"/>
      <c r="N55" s="33"/>
    </row>
    <row r="56" spans="1:2" ht="12">
      <c r="A56" s="121"/>
      <c r="B56" s="32"/>
    </row>
    <row r="57" spans="1:2" ht="12">
      <c r="A57" s="121"/>
      <c r="B57" s="32"/>
    </row>
    <row r="58" spans="1:2" ht="12">
      <c r="A58" s="121"/>
      <c r="B58" s="32"/>
    </row>
    <row r="59" spans="1:14" ht="18" customHeight="1">
      <c r="A59" s="122"/>
      <c r="B59" s="25"/>
      <c r="C59" s="25"/>
      <c r="D59" s="34"/>
      <c r="E59" s="25"/>
      <c r="F59" s="34"/>
      <c r="G59" s="25"/>
      <c r="H59" s="25"/>
      <c r="I59" s="25"/>
      <c r="J59" s="34"/>
      <c r="K59" s="25"/>
      <c r="L59" s="34"/>
      <c r="M59" s="25"/>
      <c r="N59" s="34"/>
    </row>
  </sheetData>
  <sheetProtection/>
  <mergeCells count="3">
    <mergeCell ref="A2:N2"/>
    <mergeCell ref="A3:N3"/>
    <mergeCell ref="A4:N4"/>
  </mergeCells>
  <printOptions horizontalCentered="1"/>
  <pageMargins left="0.5" right="0.5" top="0.58" bottom="0.5" header="0.45" footer="0.4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X6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33203125" style="65" customWidth="1"/>
    <col min="2" max="2" width="28" style="2" customWidth="1"/>
    <col min="3" max="3" width="8.5" style="60" customWidth="1"/>
    <col min="4" max="4" width="9.66015625" style="60" customWidth="1"/>
    <col min="5" max="6" width="6.66015625" style="60" customWidth="1"/>
    <col min="7" max="7" width="5.83203125" style="60" customWidth="1"/>
    <col min="8" max="8" width="7.5" style="60" customWidth="1"/>
    <col min="9" max="9" width="1.3359375" style="60" customWidth="1"/>
    <col min="10" max="10" width="6.5" style="60" customWidth="1"/>
    <col min="11" max="12" width="5.33203125" style="60" customWidth="1"/>
    <col min="13" max="13" width="5.83203125" style="60" customWidth="1"/>
    <col min="14" max="14" width="7.16015625" style="2" customWidth="1"/>
    <col min="15" max="16384" width="9.33203125" style="2" customWidth="1"/>
  </cols>
  <sheetData>
    <row r="1" spans="1:14" ht="11.25">
      <c r="A1" s="124" t="s">
        <v>21</v>
      </c>
      <c r="B1" s="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ht="11.25">
      <c r="A2" s="124" t="s">
        <v>22</v>
      </c>
      <c r="B2" s="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</row>
    <row r="3" spans="1:14" ht="11.25">
      <c r="A3" s="124" t="s">
        <v>687</v>
      </c>
      <c r="B3" s="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"/>
    </row>
    <row r="4" spans="1:14" ht="11.25">
      <c r="A4" s="124"/>
      <c r="B4" s="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ht="11.25">
      <c r="A5" s="124"/>
      <c r="B5" s="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"/>
    </row>
    <row r="6" ht="11.25">
      <c r="N6" s="3"/>
    </row>
    <row r="7" spans="3:14" ht="11.25">
      <c r="C7" s="181" t="s">
        <v>14</v>
      </c>
      <c r="D7" s="181"/>
      <c r="E7" s="181"/>
      <c r="F7" s="181"/>
      <c r="G7" s="181"/>
      <c r="H7" s="181"/>
      <c r="J7" s="181" t="s">
        <v>15</v>
      </c>
      <c r="K7" s="181"/>
      <c r="L7" s="181"/>
      <c r="M7" s="181"/>
      <c r="N7" s="40" t="s">
        <v>76</v>
      </c>
    </row>
    <row r="8" spans="3:24" ht="11.25">
      <c r="C8" s="64" t="s">
        <v>11</v>
      </c>
      <c r="D8" s="64" t="s">
        <v>12</v>
      </c>
      <c r="E8" s="64" t="s">
        <v>4</v>
      </c>
      <c r="F8" s="64" t="s">
        <v>5</v>
      </c>
      <c r="G8" s="64" t="s">
        <v>62</v>
      </c>
      <c r="H8" s="64" t="s">
        <v>1</v>
      </c>
      <c r="I8" s="64"/>
      <c r="J8" s="64" t="s">
        <v>6</v>
      </c>
      <c r="K8" s="64" t="s">
        <v>7</v>
      </c>
      <c r="L8" s="64" t="s">
        <v>8</v>
      </c>
      <c r="M8" s="64" t="s">
        <v>1</v>
      </c>
      <c r="N8" s="4" t="s">
        <v>1</v>
      </c>
      <c r="P8" s="88"/>
      <c r="Q8" s="88"/>
      <c r="R8" s="88"/>
      <c r="S8" s="88"/>
      <c r="T8" s="88"/>
      <c r="U8" s="88"/>
      <c r="V8" s="88"/>
      <c r="W8" s="88"/>
      <c r="X8" s="88"/>
    </row>
    <row r="9" spans="1:16" ht="11.25">
      <c r="A9" s="65" t="s">
        <v>10</v>
      </c>
      <c r="C9" s="60">
        <f>C10+C19+C39+C46+C51+C57+C60</f>
        <v>3074</v>
      </c>
      <c r="D9" s="60">
        <f>D10+D19+D39+D46+D51+D57+D60</f>
        <v>3288</v>
      </c>
      <c r="E9" s="60">
        <f>E10+E19+E39+E46+E51+E57+E60</f>
        <v>4957</v>
      </c>
      <c r="F9" s="60">
        <f>F10+F19+F39+F46+F51+F57+F60</f>
        <v>5954</v>
      </c>
      <c r="G9" s="60">
        <f>G10+G19+G39+G46+G51+G57+G60</f>
        <v>67</v>
      </c>
      <c r="H9" s="60">
        <f>SUM(C9:G9)</f>
        <v>17340</v>
      </c>
      <c r="I9" s="60">
        <f>I10+I19+I39+I46+I51+I57+I60</f>
        <v>0</v>
      </c>
      <c r="J9" s="60">
        <f>J10+J19+J39+J46+J51+J57+J60</f>
        <v>2032</v>
      </c>
      <c r="K9" s="60">
        <f>K10+K19+K39+K46+K51+K57+K60</f>
        <v>59</v>
      </c>
      <c r="L9" s="60">
        <f>L10+L19+L39+L46+L51+L57+L60</f>
        <v>337</v>
      </c>
      <c r="M9" s="60">
        <f>SUM(I9:L9)</f>
        <v>2428</v>
      </c>
      <c r="N9" s="62">
        <f>M9+H9</f>
        <v>19768</v>
      </c>
      <c r="O9" s="3"/>
      <c r="P9" s="3"/>
    </row>
    <row r="10" spans="1:14" ht="11.25">
      <c r="A10" s="65" t="s">
        <v>13</v>
      </c>
      <c r="C10" s="60">
        <f>SUM(C11:C17)</f>
        <v>406</v>
      </c>
      <c r="D10" s="60">
        <f>SUM(D11:D17)</f>
        <v>538</v>
      </c>
      <c r="E10" s="60">
        <f>SUM(E11:E17)</f>
        <v>1177</v>
      </c>
      <c r="F10" s="60">
        <f>SUM(F11:F17)</f>
        <v>1492</v>
      </c>
      <c r="G10" s="60">
        <f>SUM(G11:G17)</f>
        <v>0</v>
      </c>
      <c r="H10" s="60">
        <f aca="true" t="shared" si="0" ref="H10:H62">SUM(C10:G10)</f>
        <v>3613</v>
      </c>
      <c r="I10" s="60">
        <f>SUM(I11:I17)</f>
        <v>0</v>
      </c>
      <c r="J10" s="60">
        <f>SUM(J11:J17)</f>
        <v>327</v>
      </c>
      <c r="K10" s="60">
        <f>SUM(K11:K17)</f>
        <v>4</v>
      </c>
      <c r="L10" s="60">
        <f>SUM(L11:L17)</f>
        <v>0</v>
      </c>
      <c r="M10" s="60">
        <f aca="true" t="shared" si="1" ref="M10:M62">SUM(I10:L10)</f>
        <v>331</v>
      </c>
      <c r="N10" s="62">
        <f aca="true" t="shared" si="2" ref="N10:N62">M10+H10</f>
        <v>3944</v>
      </c>
    </row>
    <row r="11" spans="2:14" ht="11.25">
      <c r="B11" s="2" t="s">
        <v>77</v>
      </c>
      <c r="C11" s="60">
        <v>33</v>
      </c>
      <c r="D11" s="60">
        <v>48</v>
      </c>
      <c r="E11" s="60">
        <v>122</v>
      </c>
      <c r="F11" s="60">
        <v>124</v>
      </c>
      <c r="G11" s="60">
        <v>0</v>
      </c>
      <c r="H11" s="60">
        <f t="shared" si="0"/>
        <v>327</v>
      </c>
      <c r="I11" s="60">
        <v>0</v>
      </c>
      <c r="J11" s="60">
        <v>19</v>
      </c>
      <c r="K11" s="60">
        <v>0</v>
      </c>
      <c r="L11" s="60">
        <v>0</v>
      </c>
      <c r="M11" s="60">
        <f t="shared" si="1"/>
        <v>19</v>
      </c>
      <c r="N11" s="62">
        <f t="shared" si="2"/>
        <v>346</v>
      </c>
    </row>
    <row r="12" spans="2:14" ht="11.25">
      <c r="B12" s="2" t="s">
        <v>105</v>
      </c>
      <c r="C12" s="60">
        <v>60</v>
      </c>
      <c r="D12" s="60">
        <v>75</v>
      </c>
      <c r="E12" s="60">
        <v>150</v>
      </c>
      <c r="F12" s="60">
        <v>171</v>
      </c>
      <c r="G12" s="60">
        <v>0</v>
      </c>
      <c r="H12" s="60">
        <f t="shared" si="0"/>
        <v>456</v>
      </c>
      <c r="I12" s="60">
        <v>0</v>
      </c>
      <c r="J12" s="60">
        <v>23</v>
      </c>
      <c r="K12" s="60">
        <v>0</v>
      </c>
      <c r="L12" s="60">
        <v>0</v>
      </c>
      <c r="M12" s="60">
        <f t="shared" si="1"/>
        <v>23</v>
      </c>
      <c r="N12" s="62">
        <f t="shared" si="2"/>
        <v>479</v>
      </c>
    </row>
    <row r="13" spans="2:14" ht="11.25">
      <c r="B13" s="2" t="s">
        <v>108</v>
      </c>
      <c r="C13" s="60">
        <v>76</v>
      </c>
      <c r="D13" s="60">
        <v>91</v>
      </c>
      <c r="E13" s="60">
        <v>158</v>
      </c>
      <c r="F13" s="60">
        <v>214</v>
      </c>
      <c r="G13" s="60">
        <v>0</v>
      </c>
      <c r="H13" s="60">
        <f t="shared" si="0"/>
        <v>539</v>
      </c>
      <c r="I13" s="60">
        <v>0</v>
      </c>
      <c r="J13" s="60">
        <v>42</v>
      </c>
      <c r="K13" s="60">
        <v>0</v>
      </c>
      <c r="L13" s="60">
        <v>0</v>
      </c>
      <c r="M13" s="60">
        <f t="shared" si="1"/>
        <v>42</v>
      </c>
      <c r="N13" s="62">
        <f t="shared" si="2"/>
        <v>581</v>
      </c>
    </row>
    <row r="14" spans="2:14" ht="11.25">
      <c r="B14" s="2" t="s">
        <v>117</v>
      </c>
      <c r="C14" s="60">
        <v>27</v>
      </c>
      <c r="D14" s="60">
        <v>51</v>
      </c>
      <c r="E14" s="60">
        <v>176</v>
      </c>
      <c r="F14" s="60">
        <v>217</v>
      </c>
      <c r="G14" s="60">
        <v>0</v>
      </c>
      <c r="H14" s="60">
        <f t="shared" si="0"/>
        <v>471</v>
      </c>
      <c r="I14" s="60">
        <v>0</v>
      </c>
      <c r="J14" s="60">
        <v>0</v>
      </c>
      <c r="K14" s="60">
        <v>0</v>
      </c>
      <c r="L14" s="60">
        <v>0</v>
      </c>
      <c r="M14" s="60">
        <f t="shared" si="1"/>
        <v>0</v>
      </c>
      <c r="N14" s="62">
        <f t="shared" si="2"/>
        <v>471</v>
      </c>
    </row>
    <row r="15" spans="2:14" ht="11.25">
      <c r="B15" s="2" t="s">
        <v>609</v>
      </c>
      <c r="C15" s="60">
        <v>67</v>
      </c>
      <c r="D15" s="60">
        <v>81</v>
      </c>
      <c r="E15" s="60">
        <v>136</v>
      </c>
      <c r="F15" s="60">
        <v>189</v>
      </c>
      <c r="G15" s="60">
        <v>0</v>
      </c>
      <c r="H15" s="60">
        <f t="shared" si="0"/>
        <v>473</v>
      </c>
      <c r="I15" s="60">
        <v>0</v>
      </c>
      <c r="J15" s="60">
        <v>77</v>
      </c>
      <c r="K15" s="60">
        <v>1</v>
      </c>
      <c r="L15" s="60">
        <v>0</v>
      </c>
      <c r="M15" s="60">
        <f t="shared" si="1"/>
        <v>78</v>
      </c>
      <c r="N15" s="62">
        <f t="shared" si="2"/>
        <v>551</v>
      </c>
    </row>
    <row r="16" spans="2:14" ht="11.25">
      <c r="B16" s="2" t="s">
        <v>629</v>
      </c>
      <c r="C16" s="60">
        <v>90</v>
      </c>
      <c r="D16" s="60">
        <v>124</v>
      </c>
      <c r="E16" s="60">
        <v>270</v>
      </c>
      <c r="F16" s="60">
        <v>352</v>
      </c>
      <c r="G16" s="60">
        <v>0</v>
      </c>
      <c r="H16" s="60">
        <f t="shared" si="0"/>
        <v>836</v>
      </c>
      <c r="I16" s="60">
        <v>0</v>
      </c>
      <c r="J16" s="60">
        <v>105</v>
      </c>
      <c r="K16" s="60">
        <v>0</v>
      </c>
      <c r="L16" s="60">
        <v>0</v>
      </c>
      <c r="M16" s="60">
        <f t="shared" si="1"/>
        <v>105</v>
      </c>
      <c r="N16" s="62">
        <f t="shared" si="2"/>
        <v>941</v>
      </c>
    </row>
    <row r="17" spans="2:14" ht="11.25">
      <c r="B17" s="2" t="s">
        <v>165</v>
      </c>
      <c r="C17" s="60">
        <v>53</v>
      </c>
      <c r="D17" s="60">
        <v>68</v>
      </c>
      <c r="E17" s="60">
        <v>165</v>
      </c>
      <c r="F17" s="60">
        <v>225</v>
      </c>
      <c r="G17" s="60">
        <v>0</v>
      </c>
      <c r="H17" s="60">
        <f t="shared" si="0"/>
        <v>511</v>
      </c>
      <c r="I17" s="60">
        <v>0</v>
      </c>
      <c r="J17" s="60">
        <v>61</v>
      </c>
      <c r="K17" s="60">
        <v>3</v>
      </c>
      <c r="L17" s="60">
        <v>0</v>
      </c>
      <c r="M17" s="60">
        <f t="shared" si="1"/>
        <v>64</v>
      </c>
      <c r="N17" s="62">
        <f t="shared" si="2"/>
        <v>575</v>
      </c>
    </row>
    <row r="18" ht="11.25">
      <c r="N18" s="62"/>
    </row>
    <row r="19" spans="1:14" ht="11.25">
      <c r="A19" s="65" t="s">
        <v>16</v>
      </c>
      <c r="C19" s="60">
        <f>SUM(C20:C37)</f>
        <v>851</v>
      </c>
      <c r="D19" s="60">
        <f>SUM(D20:D37)</f>
        <v>914</v>
      </c>
      <c r="E19" s="60">
        <f>SUM(E20:E37)</f>
        <v>1507</v>
      </c>
      <c r="F19" s="60">
        <f>SUM(F20:F37)</f>
        <v>1955</v>
      </c>
      <c r="G19" s="60">
        <f>SUM(G20:G37)</f>
        <v>0</v>
      </c>
      <c r="H19" s="60">
        <f t="shared" si="0"/>
        <v>5227</v>
      </c>
      <c r="I19" s="60">
        <f>SUM(I20:I37)</f>
        <v>0</v>
      </c>
      <c r="J19" s="60">
        <f>SUM(J20:J37)</f>
        <v>726</v>
      </c>
      <c r="K19" s="60">
        <f>SUM(K20:K37)</f>
        <v>19</v>
      </c>
      <c r="L19" s="60">
        <f>SUM(L20:L37)</f>
        <v>185</v>
      </c>
      <c r="M19" s="60">
        <f t="shared" si="1"/>
        <v>930</v>
      </c>
      <c r="N19" s="62">
        <f t="shared" si="2"/>
        <v>6157</v>
      </c>
    </row>
    <row r="20" spans="2:14" ht="11.25">
      <c r="B20" s="2" t="s">
        <v>183</v>
      </c>
      <c r="C20" s="60">
        <v>31</v>
      </c>
      <c r="D20" s="60">
        <v>19</v>
      </c>
      <c r="E20" s="60">
        <v>22</v>
      </c>
      <c r="F20" s="60">
        <v>27</v>
      </c>
      <c r="G20" s="60">
        <v>0</v>
      </c>
      <c r="H20" s="60">
        <f t="shared" si="0"/>
        <v>99</v>
      </c>
      <c r="I20" s="60">
        <v>0</v>
      </c>
      <c r="J20" s="60">
        <v>0</v>
      </c>
      <c r="K20" s="60">
        <v>0</v>
      </c>
      <c r="L20" s="60">
        <v>0</v>
      </c>
      <c r="M20" s="60">
        <f t="shared" si="1"/>
        <v>0</v>
      </c>
      <c r="N20" s="62">
        <f t="shared" si="2"/>
        <v>99</v>
      </c>
    </row>
    <row r="21" spans="2:14" ht="11.25">
      <c r="B21" s="2" t="s">
        <v>186</v>
      </c>
      <c r="C21" s="60">
        <v>33</v>
      </c>
      <c r="D21" s="60">
        <v>25</v>
      </c>
      <c r="E21" s="60">
        <v>32</v>
      </c>
      <c r="F21" s="60">
        <v>45</v>
      </c>
      <c r="G21" s="60">
        <v>0</v>
      </c>
      <c r="H21" s="60">
        <f t="shared" si="0"/>
        <v>135</v>
      </c>
      <c r="I21" s="60">
        <v>0</v>
      </c>
      <c r="J21" s="60">
        <v>34</v>
      </c>
      <c r="K21" s="60">
        <v>0</v>
      </c>
      <c r="L21" s="60">
        <v>0</v>
      </c>
      <c r="M21" s="60">
        <f t="shared" si="1"/>
        <v>34</v>
      </c>
      <c r="N21" s="62">
        <f t="shared" si="2"/>
        <v>169</v>
      </c>
    </row>
    <row r="22" spans="2:14" ht="11.25">
      <c r="B22" s="2" t="s">
        <v>630</v>
      </c>
      <c r="C22" s="60">
        <v>27</v>
      </c>
      <c r="D22" s="60">
        <v>35</v>
      </c>
      <c r="E22" s="60">
        <v>66</v>
      </c>
      <c r="F22" s="60">
        <v>83</v>
      </c>
      <c r="G22" s="60">
        <v>0</v>
      </c>
      <c r="H22" s="60">
        <f t="shared" si="0"/>
        <v>211</v>
      </c>
      <c r="I22" s="60">
        <v>0</v>
      </c>
      <c r="J22" s="60">
        <v>81</v>
      </c>
      <c r="K22" s="60">
        <v>0</v>
      </c>
      <c r="L22" s="60">
        <v>20</v>
      </c>
      <c r="M22" s="60">
        <f t="shared" si="1"/>
        <v>101</v>
      </c>
      <c r="N22" s="62">
        <f t="shared" si="2"/>
        <v>312</v>
      </c>
    </row>
    <row r="23" spans="2:14" ht="11.25">
      <c r="B23" s="2" t="s">
        <v>197</v>
      </c>
      <c r="C23" s="60">
        <v>6</v>
      </c>
      <c r="D23" s="60">
        <v>9</v>
      </c>
      <c r="E23" s="60">
        <v>24</v>
      </c>
      <c r="F23" s="60">
        <v>51</v>
      </c>
      <c r="G23" s="60">
        <v>0</v>
      </c>
      <c r="H23" s="60">
        <f t="shared" si="0"/>
        <v>90</v>
      </c>
      <c r="I23" s="60">
        <v>0</v>
      </c>
      <c r="J23" s="60">
        <v>25</v>
      </c>
      <c r="K23" s="60">
        <v>0</v>
      </c>
      <c r="L23" s="60">
        <v>0</v>
      </c>
      <c r="M23" s="60">
        <f t="shared" si="1"/>
        <v>25</v>
      </c>
      <c r="N23" s="62">
        <f t="shared" si="2"/>
        <v>115</v>
      </c>
    </row>
    <row r="24" spans="2:14" ht="11.25">
      <c r="B24" s="2" t="s">
        <v>208</v>
      </c>
      <c r="C24" s="60">
        <v>101</v>
      </c>
      <c r="D24" s="60">
        <v>103</v>
      </c>
      <c r="E24" s="60">
        <v>185</v>
      </c>
      <c r="F24" s="60">
        <v>240</v>
      </c>
      <c r="G24" s="60">
        <v>0</v>
      </c>
      <c r="H24" s="60">
        <f t="shared" si="0"/>
        <v>629</v>
      </c>
      <c r="I24" s="60">
        <v>0</v>
      </c>
      <c r="J24" s="60">
        <v>50</v>
      </c>
      <c r="K24" s="60">
        <v>2</v>
      </c>
      <c r="L24" s="60">
        <v>94</v>
      </c>
      <c r="M24" s="60">
        <f t="shared" si="1"/>
        <v>146</v>
      </c>
      <c r="N24" s="62">
        <f t="shared" si="2"/>
        <v>775</v>
      </c>
    </row>
    <row r="25" spans="2:14" ht="11.25">
      <c r="B25" s="2" t="s">
        <v>222</v>
      </c>
      <c r="C25" s="60">
        <v>15</v>
      </c>
      <c r="D25" s="60">
        <v>28</v>
      </c>
      <c r="E25" s="60">
        <v>63</v>
      </c>
      <c r="F25" s="60">
        <v>84</v>
      </c>
      <c r="G25" s="60">
        <v>0</v>
      </c>
      <c r="H25" s="60">
        <f t="shared" si="0"/>
        <v>190</v>
      </c>
      <c r="I25" s="60">
        <v>0</v>
      </c>
      <c r="J25" s="60">
        <v>22</v>
      </c>
      <c r="K25" s="60">
        <v>0</v>
      </c>
      <c r="L25" s="60">
        <v>0</v>
      </c>
      <c r="M25" s="60">
        <f t="shared" si="1"/>
        <v>22</v>
      </c>
      <c r="N25" s="62">
        <f t="shared" si="2"/>
        <v>212</v>
      </c>
    </row>
    <row r="26" spans="2:14" ht="11.25">
      <c r="B26" s="2" t="s">
        <v>233</v>
      </c>
      <c r="C26" s="60">
        <v>71</v>
      </c>
      <c r="D26" s="60">
        <v>104</v>
      </c>
      <c r="E26" s="60">
        <v>128</v>
      </c>
      <c r="F26" s="60">
        <v>217</v>
      </c>
      <c r="G26" s="60">
        <v>0</v>
      </c>
      <c r="H26" s="60">
        <f t="shared" si="0"/>
        <v>520</v>
      </c>
      <c r="I26" s="60">
        <v>0</v>
      </c>
      <c r="J26" s="60">
        <v>54</v>
      </c>
      <c r="K26" s="60">
        <v>0</v>
      </c>
      <c r="L26" s="60">
        <v>0</v>
      </c>
      <c r="M26" s="60">
        <f t="shared" si="1"/>
        <v>54</v>
      </c>
      <c r="N26" s="62">
        <f t="shared" si="2"/>
        <v>574</v>
      </c>
    </row>
    <row r="27" spans="2:14" ht="11.25">
      <c r="B27" s="2" t="s">
        <v>569</v>
      </c>
      <c r="C27" s="60">
        <v>30</v>
      </c>
      <c r="D27" s="60">
        <v>37</v>
      </c>
      <c r="E27" s="60">
        <v>46</v>
      </c>
      <c r="F27" s="60">
        <v>79</v>
      </c>
      <c r="G27" s="60">
        <v>0</v>
      </c>
      <c r="H27" s="60">
        <f t="shared" si="0"/>
        <v>192</v>
      </c>
      <c r="I27" s="60">
        <v>0</v>
      </c>
      <c r="J27" s="60">
        <v>39</v>
      </c>
      <c r="K27" s="60">
        <v>0</v>
      </c>
      <c r="L27" s="60">
        <v>0</v>
      </c>
      <c r="M27" s="60">
        <f t="shared" si="1"/>
        <v>39</v>
      </c>
      <c r="N27" s="62">
        <f t="shared" si="2"/>
        <v>231</v>
      </c>
    </row>
    <row r="28" spans="2:14" ht="11.25">
      <c r="B28" s="2" t="s">
        <v>256</v>
      </c>
      <c r="C28" s="60">
        <v>97</v>
      </c>
      <c r="D28" s="60">
        <v>73</v>
      </c>
      <c r="E28" s="60">
        <v>86</v>
      </c>
      <c r="F28" s="60">
        <v>120</v>
      </c>
      <c r="G28" s="60">
        <v>0</v>
      </c>
      <c r="H28" s="60">
        <f t="shared" si="0"/>
        <v>376</v>
      </c>
      <c r="I28" s="60">
        <v>0</v>
      </c>
      <c r="J28" s="60">
        <v>79</v>
      </c>
      <c r="K28" s="60">
        <v>0</v>
      </c>
      <c r="L28" s="60">
        <v>17</v>
      </c>
      <c r="M28" s="60">
        <f t="shared" si="1"/>
        <v>96</v>
      </c>
      <c r="N28" s="62">
        <f t="shared" si="2"/>
        <v>472</v>
      </c>
    </row>
    <row r="29" spans="2:14" ht="11.25">
      <c r="B29" s="2" t="s">
        <v>272</v>
      </c>
      <c r="C29" s="60">
        <v>4</v>
      </c>
      <c r="D29" s="60">
        <v>4</v>
      </c>
      <c r="E29" s="60">
        <v>21</v>
      </c>
      <c r="F29" s="60">
        <v>24</v>
      </c>
      <c r="G29" s="60">
        <v>0</v>
      </c>
      <c r="H29" s="60">
        <f t="shared" si="0"/>
        <v>53</v>
      </c>
      <c r="I29" s="60">
        <v>0</v>
      </c>
      <c r="J29" s="60">
        <v>0</v>
      </c>
      <c r="K29" s="60">
        <v>0</v>
      </c>
      <c r="L29" s="60">
        <v>0</v>
      </c>
      <c r="M29" s="60">
        <f t="shared" si="1"/>
        <v>0</v>
      </c>
      <c r="N29" s="62">
        <f t="shared" si="2"/>
        <v>53</v>
      </c>
    </row>
    <row r="30" spans="2:14" ht="11.25">
      <c r="B30" s="2" t="s">
        <v>275</v>
      </c>
      <c r="C30" s="60">
        <v>26</v>
      </c>
      <c r="D30" s="60">
        <v>26</v>
      </c>
      <c r="E30" s="60">
        <v>21</v>
      </c>
      <c r="F30" s="60">
        <v>41</v>
      </c>
      <c r="G30" s="60">
        <v>0</v>
      </c>
      <c r="H30" s="60">
        <f t="shared" si="0"/>
        <v>114</v>
      </c>
      <c r="I30" s="60">
        <v>0</v>
      </c>
      <c r="J30" s="60">
        <v>0</v>
      </c>
      <c r="K30" s="60">
        <v>0</v>
      </c>
      <c r="L30" s="60">
        <v>0</v>
      </c>
      <c r="M30" s="60">
        <f t="shared" si="1"/>
        <v>0</v>
      </c>
      <c r="N30" s="62">
        <f t="shared" si="2"/>
        <v>114</v>
      </c>
    </row>
    <row r="31" spans="2:14" ht="11.25">
      <c r="B31" s="2" t="s">
        <v>284</v>
      </c>
      <c r="C31" s="60">
        <v>38</v>
      </c>
      <c r="D31" s="60">
        <v>50</v>
      </c>
      <c r="E31" s="60">
        <v>95</v>
      </c>
      <c r="F31" s="60">
        <v>146</v>
      </c>
      <c r="G31" s="60">
        <v>0</v>
      </c>
      <c r="H31" s="60">
        <f t="shared" si="0"/>
        <v>329</v>
      </c>
      <c r="I31" s="60">
        <v>0</v>
      </c>
      <c r="J31" s="60">
        <v>27</v>
      </c>
      <c r="K31" s="60">
        <v>0</v>
      </c>
      <c r="L31" s="60">
        <v>0</v>
      </c>
      <c r="M31" s="60">
        <f t="shared" si="1"/>
        <v>27</v>
      </c>
      <c r="N31" s="62">
        <f t="shared" si="2"/>
        <v>356</v>
      </c>
    </row>
    <row r="32" spans="2:14" ht="11.25">
      <c r="B32" s="2" t="s">
        <v>295</v>
      </c>
      <c r="C32" s="60">
        <v>115</v>
      </c>
      <c r="D32" s="60">
        <v>104</v>
      </c>
      <c r="E32" s="60">
        <v>140</v>
      </c>
      <c r="F32" s="60">
        <v>145</v>
      </c>
      <c r="G32" s="60">
        <v>0</v>
      </c>
      <c r="H32" s="60">
        <f t="shared" si="0"/>
        <v>504</v>
      </c>
      <c r="I32" s="60">
        <v>0</v>
      </c>
      <c r="J32" s="60">
        <v>67</v>
      </c>
      <c r="K32" s="60">
        <v>16</v>
      </c>
      <c r="L32" s="60">
        <v>35</v>
      </c>
      <c r="M32" s="60">
        <f t="shared" si="1"/>
        <v>118</v>
      </c>
      <c r="N32" s="62">
        <f t="shared" si="2"/>
        <v>622</v>
      </c>
    </row>
    <row r="33" spans="2:14" ht="11.25">
      <c r="B33" s="2" t="s">
        <v>310</v>
      </c>
      <c r="C33" s="60">
        <v>103</v>
      </c>
      <c r="D33" s="60">
        <v>87</v>
      </c>
      <c r="E33" s="60">
        <v>142</v>
      </c>
      <c r="F33" s="60">
        <v>204</v>
      </c>
      <c r="G33" s="60">
        <v>0</v>
      </c>
      <c r="H33" s="60">
        <f t="shared" si="0"/>
        <v>536</v>
      </c>
      <c r="I33" s="60">
        <v>0</v>
      </c>
      <c r="J33" s="60">
        <v>39</v>
      </c>
      <c r="K33" s="60">
        <v>0</v>
      </c>
      <c r="L33" s="60">
        <v>19</v>
      </c>
      <c r="M33" s="60">
        <f t="shared" si="1"/>
        <v>58</v>
      </c>
      <c r="N33" s="62">
        <f t="shared" si="2"/>
        <v>594</v>
      </c>
    </row>
    <row r="34" spans="2:14" ht="11.25">
      <c r="B34" s="2" t="s">
        <v>326</v>
      </c>
      <c r="C34" s="60">
        <v>122</v>
      </c>
      <c r="D34" s="60">
        <v>145</v>
      </c>
      <c r="E34" s="60">
        <v>281</v>
      </c>
      <c r="F34" s="60">
        <v>261</v>
      </c>
      <c r="G34" s="60">
        <v>0</v>
      </c>
      <c r="H34" s="60">
        <f t="shared" si="0"/>
        <v>809</v>
      </c>
      <c r="I34" s="60">
        <v>0</v>
      </c>
      <c r="J34" s="60">
        <v>88</v>
      </c>
      <c r="K34" s="60">
        <v>0</v>
      </c>
      <c r="L34" s="60">
        <v>0</v>
      </c>
      <c r="M34" s="60">
        <f t="shared" si="1"/>
        <v>88</v>
      </c>
      <c r="N34" s="62">
        <f t="shared" si="2"/>
        <v>897</v>
      </c>
    </row>
    <row r="35" spans="2:14" ht="11.25">
      <c r="B35" s="2" t="s">
        <v>352</v>
      </c>
      <c r="C35" s="60">
        <v>18</v>
      </c>
      <c r="D35" s="60">
        <v>27</v>
      </c>
      <c r="E35" s="60">
        <v>59</v>
      </c>
      <c r="F35" s="60">
        <v>83</v>
      </c>
      <c r="G35" s="60">
        <v>0</v>
      </c>
      <c r="H35" s="60">
        <f t="shared" si="0"/>
        <v>187</v>
      </c>
      <c r="I35" s="60">
        <v>0</v>
      </c>
      <c r="J35" s="60">
        <v>65</v>
      </c>
      <c r="K35" s="60">
        <v>0</v>
      </c>
      <c r="L35" s="60">
        <v>0</v>
      </c>
      <c r="M35" s="60">
        <f t="shared" si="1"/>
        <v>65</v>
      </c>
      <c r="N35" s="62">
        <f t="shared" si="2"/>
        <v>252</v>
      </c>
    </row>
    <row r="36" spans="2:14" ht="11.25">
      <c r="B36" s="2" t="s">
        <v>359</v>
      </c>
      <c r="C36" s="60">
        <v>14</v>
      </c>
      <c r="D36" s="60">
        <v>38</v>
      </c>
      <c r="E36" s="60">
        <v>96</v>
      </c>
      <c r="F36" s="60">
        <v>105</v>
      </c>
      <c r="G36" s="60">
        <v>0</v>
      </c>
      <c r="H36" s="60">
        <f t="shared" si="0"/>
        <v>253</v>
      </c>
      <c r="I36" s="60">
        <v>0</v>
      </c>
      <c r="J36" s="60">
        <v>56</v>
      </c>
      <c r="K36" s="60">
        <v>0</v>
      </c>
      <c r="L36" s="60">
        <v>0</v>
      </c>
      <c r="M36" s="60">
        <f t="shared" si="1"/>
        <v>56</v>
      </c>
      <c r="N36" s="62">
        <f t="shared" si="2"/>
        <v>309</v>
      </c>
    </row>
    <row r="37" spans="2:14" ht="11.25">
      <c r="B37" s="2" t="s">
        <v>368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f t="shared" si="0"/>
        <v>0</v>
      </c>
      <c r="I37" s="60">
        <v>0</v>
      </c>
      <c r="J37" s="60">
        <v>0</v>
      </c>
      <c r="K37" s="60">
        <v>1</v>
      </c>
      <c r="L37" s="60">
        <v>0</v>
      </c>
      <c r="M37" s="60">
        <f t="shared" si="1"/>
        <v>1</v>
      </c>
      <c r="N37" s="62">
        <f t="shared" si="2"/>
        <v>1</v>
      </c>
    </row>
    <row r="38" ht="11.25">
      <c r="N38" s="62"/>
    </row>
    <row r="39" spans="1:14" ht="11.25">
      <c r="A39" s="65" t="s">
        <v>20</v>
      </c>
      <c r="C39" s="60">
        <f>SUM(C40:C44)</f>
        <v>558</v>
      </c>
      <c r="D39" s="60">
        <f>SUM(D40:D44)</f>
        <v>602</v>
      </c>
      <c r="E39" s="60">
        <f>SUM(E40:E44)</f>
        <v>799</v>
      </c>
      <c r="F39" s="60">
        <f>SUM(F40:F44)</f>
        <v>1017</v>
      </c>
      <c r="G39" s="60">
        <f>SUM(G40:G44)</f>
        <v>0</v>
      </c>
      <c r="H39" s="60">
        <f t="shared" si="0"/>
        <v>2976</v>
      </c>
      <c r="I39" s="60">
        <f>SUM(I40:I44)</f>
        <v>0</v>
      </c>
      <c r="J39" s="60">
        <f>SUM(J40:J44)</f>
        <v>234</v>
      </c>
      <c r="K39" s="60">
        <f>SUM(K40:K44)</f>
        <v>0</v>
      </c>
      <c r="L39" s="60">
        <f>SUM(L40:L44)</f>
        <v>0</v>
      </c>
      <c r="M39" s="60">
        <f t="shared" si="1"/>
        <v>234</v>
      </c>
      <c r="N39" s="62">
        <f t="shared" si="2"/>
        <v>3210</v>
      </c>
    </row>
    <row r="40" spans="2:14" ht="11.25">
      <c r="B40" s="2" t="s">
        <v>369</v>
      </c>
      <c r="C40" s="60">
        <v>119</v>
      </c>
      <c r="D40" s="60">
        <v>146</v>
      </c>
      <c r="E40" s="60">
        <v>165</v>
      </c>
      <c r="F40" s="60">
        <v>239</v>
      </c>
      <c r="G40" s="60">
        <v>0</v>
      </c>
      <c r="H40" s="60">
        <f t="shared" si="0"/>
        <v>669</v>
      </c>
      <c r="I40" s="60">
        <v>0</v>
      </c>
      <c r="J40" s="60">
        <v>60</v>
      </c>
      <c r="K40" s="60">
        <v>0</v>
      </c>
      <c r="L40" s="60">
        <v>0</v>
      </c>
      <c r="M40" s="60">
        <f t="shared" si="1"/>
        <v>60</v>
      </c>
      <c r="N40" s="62">
        <f t="shared" si="2"/>
        <v>729</v>
      </c>
    </row>
    <row r="41" spans="2:14" ht="11.25">
      <c r="B41" s="2" t="s">
        <v>384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f t="shared" si="0"/>
        <v>0</v>
      </c>
      <c r="I41" s="60">
        <v>0</v>
      </c>
      <c r="J41" s="60">
        <v>174</v>
      </c>
      <c r="K41" s="60">
        <v>0</v>
      </c>
      <c r="L41" s="60">
        <v>0</v>
      </c>
      <c r="M41" s="60">
        <f t="shared" si="1"/>
        <v>174</v>
      </c>
      <c r="N41" s="62">
        <f t="shared" si="2"/>
        <v>174</v>
      </c>
    </row>
    <row r="42" spans="2:14" ht="11.25">
      <c r="B42" s="2" t="s">
        <v>387</v>
      </c>
      <c r="C42" s="60">
        <v>58</v>
      </c>
      <c r="D42" s="60">
        <v>84</v>
      </c>
      <c r="E42" s="60">
        <v>176</v>
      </c>
      <c r="F42" s="60">
        <v>236</v>
      </c>
      <c r="G42" s="60">
        <v>0</v>
      </c>
      <c r="H42" s="60">
        <f t="shared" si="0"/>
        <v>554</v>
      </c>
      <c r="I42" s="60">
        <v>0</v>
      </c>
      <c r="J42" s="60">
        <v>0</v>
      </c>
      <c r="K42" s="60">
        <v>0</v>
      </c>
      <c r="L42" s="60">
        <v>0</v>
      </c>
      <c r="M42" s="60">
        <f t="shared" si="1"/>
        <v>0</v>
      </c>
      <c r="N42" s="62">
        <f t="shared" si="2"/>
        <v>554</v>
      </c>
    </row>
    <row r="43" spans="2:14" ht="11.25">
      <c r="B43" s="2" t="s">
        <v>598</v>
      </c>
      <c r="C43" s="60">
        <v>269</v>
      </c>
      <c r="D43" s="60">
        <v>230</v>
      </c>
      <c r="E43" s="60">
        <v>244</v>
      </c>
      <c r="F43" s="60">
        <v>271</v>
      </c>
      <c r="G43" s="60">
        <v>0</v>
      </c>
      <c r="H43" s="60">
        <f t="shared" si="0"/>
        <v>1014</v>
      </c>
      <c r="I43" s="60">
        <v>0</v>
      </c>
      <c r="J43" s="60">
        <v>0</v>
      </c>
      <c r="K43" s="60">
        <v>0</v>
      </c>
      <c r="L43" s="60">
        <v>0</v>
      </c>
      <c r="M43" s="60">
        <f t="shared" si="1"/>
        <v>0</v>
      </c>
      <c r="N43" s="62">
        <f t="shared" si="2"/>
        <v>1014</v>
      </c>
    </row>
    <row r="44" spans="2:14" ht="11.25">
      <c r="B44" s="2" t="s">
        <v>401</v>
      </c>
      <c r="C44" s="60">
        <v>112</v>
      </c>
      <c r="D44" s="60">
        <v>142</v>
      </c>
      <c r="E44" s="60">
        <v>214</v>
      </c>
      <c r="F44" s="60">
        <v>271</v>
      </c>
      <c r="G44" s="60">
        <v>0</v>
      </c>
      <c r="H44" s="60">
        <f t="shared" si="0"/>
        <v>739</v>
      </c>
      <c r="I44" s="60">
        <v>0</v>
      </c>
      <c r="J44" s="60">
        <v>0</v>
      </c>
      <c r="K44" s="60">
        <v>0</v>
      </c>
      <c r="L44" s="60">
        <v>0</v>
      </c>
      <c r="M44" s="60">
        <f t="shared" si="1"/>
        <v>0</v>
      </c>
      <c r="N44" s="62">
        <f t="shared" si="2"/>
        <v>739</v>
      </c>
    </row>
    <row r="45" ht="11.25">
      <c r="N45" s="62"/>
    </row>
    <row r="46" spans="1:14" ht="11.25">
      <c r="A46" s="65" t="s">
        <v>19</v>
      </c>
      <c r="C46" s="60">
        <f>SUM(C47:C49)</f>
        <v>421</v>
      </c>
      <c r="D46" s="60">
        <f>SUM(D47:D49)</f>
        <v>447</v>
      </c>
      <c r="E46" s="60">
        <f>SUM(E47:E49)</f>
        <v>695</v>
      </c>
      <c r="F46" s="60">
        <f>SUM(F47:F49)</f>
        <v>819</v>
      </c>
      <c r="G46" s="60">
        <f>SUM(G47:G49)</f>
        <v>0</v>
      </c>
      <c r="H46" s="60">
        <f t="shared" si="0"/>
        <v>2382</v>
      </c>
      <c r="I46" s="60">
        <f>SUM(I47:I49)</f>
        <v>0</v>
      </c>
      <c r="J46" s="60">
        <f>SUM(J47:J49)</f>
        <v>333</v>
      </c>
      <c r="K46" s="60">
        <f>SUM(K47:K49)</f>
        <v>36</v>
      </c>
      <c r="L46" s="60">
        <f>SUM(L47:L49)</f>
        <v>142</v>
      </c>
      <c r="M46" s="60">
        <f t="shared" si="1"/>
        <v>511</v>
      </c>
      <c r="N46" s="62">
        <f t="shared" si="2"/>
        <v>2893</v>
      </c>
    </row>
    <row r="47" spans="2:14" ht="11.25">
      <c r="B47" s="2" t="s">
        <v>409</v>
      </c>
      <c r="C47" s="60">
        <v>271</v>
      </c>
      <c r="D47" s="60">
        <v>267</v>
      </c>
      <c r="E47" s="60">
        <v>409</v>
      </c>
      <c r="F47" s="60">
        <v>556</v>
      </c>
      <c r="G47" s="60">
        <v>0</v>
      </c>
      <c r="H47" s="60">
        <f t="shared" si="0"/>
        <v>1503</v>
      </c>
      <c r="I47" s="60">
        <v>0</v>
      </c>
      <c r="J47" s="60">
        <v>176</v>
      </c>
      <c r="K47" s="60">
        <v>12</v>
      </c>
      <c r="L47" s="60">
        <v>48</v>
      </c>
      <c r="M47" s="60">
        <f t="shared" si="1"/>
        <v>236</v>
      </c>
      <c r="N47" s="62">
        <f t="shared" si="2"/>
        <v>1739</v>
      </c>
    </row>
    <row r="48" spans="2:14" ht="11.25">
      <c r="B48" s="2" t="s">
        <v>597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f t="shared" si="0"/>
        <v>0</v>
      </c>
      <c r="I48" s="60">
        <v>0</v>
      </c>
      <c r="J48" s="60">
        <v>78</v>
      </c>
      <c r="K48" s="60">
        <v>5</v>
      </c>
      <c r="L48" s="60">
        <v>81</v>
      </c>
      <c r="M48" s="60">
        <f t="shared" si="1"/>
        <v>164</v>
      </c>
      <c r="N48" s="62">
        <f t="shared" si="2"/>
        <v>164</v>
      </c>
    </row>
    <row r="49" spans="2:14" ht="11.25">
      <c r="B49" s="2" t="s">
        <v>429</v>
      </c>
      <c r="C49" s="60">
        <v>150</v>
      </c>
      <c r="D49" s="60">
        <v>180</v>
      </c>
      <c r="E49" s="60">
        <v>286</v>
      </c>
      <c r="F49" s="60">
        <v>263</v>
      </c>
      <c r="G49" s="60">
        <v>0</v>
      </c>
      <c r="H49" s="60">
        <f t="shared" si="0"/>
        <v>879</v>
      </c>
      <c r="I49" s="60">
        <v>0</v>
      </c>
      <c r="J49" s="60">
        <v>79</v>
      </c>
      <c r="K49" s="60">
        <v>19</v>
      </c>
      <c r="L49" s="60">
        <v>13</v>
      </c>
      <c r="M49" s="60">
        <f t="shared" si="1"/>
        <v>111</v>
      </c>
      <c r="N49" s="62">
        <f t="shared" si="2"/>
        <v>990</v>
      </c>
    </row>
    <row r="50" ht="11.25">
      <c r="N50" s="62"/>
    </row>
    <row r="51" spans="1:14" ht="11.25">
      <c r="A51" s="65" t="s">
        <v>18</v>
      </c>
      <c r="C51" s="60">
        <f>SUM(C52:C55)</f>
        <v>182</v>
      </c>
      <c r="D51" s="60">
        <f>SUM(D52:D55)</f>
        <v>176</v>
      </c>
      <c r="E51" s="60">
        <f>SUM(E52:E55)</f>
        <v>262</v>
      </c>
      <c r="F51" s="60">
        <f>SUM(F52:F55)</f>
        <v>373</v>
      </c>
      <c r="G51" s="60">
        <f>SUM(G52:G55)</f>
        <v>0</v>
      </c>
      <c r="H51" s="60">
        <f t="shared" si="0"/>
        <v>993</v>
      </c>
      <c r="I51" s="60">
        <f>SUM(I52:I55)</f>
        <v>0</v>
      </c>
      <c r="J51" s="60">
        <f>SUM(J52:J55)</f>
        <v>138</v>
      </c>
      <c r="K51" s="60">
        <f>SUM(K52:K55)</f>
        <v>0</v>
      </c>
      <c r="L51" s="60">
        <f>SUM(L52:L55)</f>
        <v>0</v>
      </c>
      <c r="M51" s="60">
        <f t="shared" si="1"/>
        <v>138</v>
      </c>
      <c r="N51" s="62">
        <f t="shared" si="2"/>
        <v>1131</v>
      </c>
    </row>
    <row r="52" spans="2:14" ht="11.25">
      <c r="B52" s="2" t="s">
        <v>640</v>
      </c>
      <c r="C52" s="60">
        <v>10</v>
      </c>
      <c r="D52" s="60">
        <v>7</v>
      </c>
      <c r="E52" s="60">
        <v>22</v>
      </c>
      <c r="F52" s="60">
        <v>29</v>
      </c>
      <c r="G52" s="60">
        <v>0</v>
      </c>
      <c r="H52" s="60">
        <f t="shared" si="0"/>
        <v>68</v>
      </c>
      <c r="I52" s="60">
        <v>0</v>
      </c>
      <c r="J52" s="60">
        <v>10</v>
      </c>
      <c r="K52" s="60">
        <v>0</v>
      </c>
      <c r="L52" s="60">
        <v>0</v>
      </c>
      <c r="M52" s="60">
        <f t="shared" si="1"/>
        <v>10</v>
      </c>
      <c r="N52" s="62">
        <f t="shared" si="2"/>
        <v>78</v>
      </c>
    </row>
    <row r="53" spans="2:14" ht="11.25">
      <c r="B53" s="2" t="s">
        <v>439</v>
      </c>
      <c r="C53" s="60">
        <v>51</v>
      </c>
      <c r="D53" s="60">
        <v>66</v>
      </c>
      <c r="E53" s="60">
        <v>90</v>
      </c>
      <c r="F53" s="60">
        <v>146</v>
      </c>
      <c r="G53" s="60">
        <v>0</v>
      </c>
      <c r="H53" s="60">
        <f t="shared" si="0"/>
        <v>353</v>
      </c>
      <c r="I53" s="60">
        <v>0</v>
      </c>
      <c r="J53" s="60">
        <v>35</v>
      </c>
      <c r="K53" s="60">
        <v>0</v>
      </c>
      <c r="L53" s="60">
        <v>0</v>
      </c>
      <c r="M53" s="60">
        <f t="shared" si="1"/>
        <v>35</v>
      </c>
      <c r="N53" s="62">
        <f t="shared" si="2"/>
        <v>388</v>
      </c>
    </row>
    <row r="54" spans="2:14" ht="11.25">
      <c r="B54" s="2" t="s">
        <v>458</v>
      </c>
      <c r="C54" s="60">
        <v>53</v>
      </c>
      <c r="D54" s="60">
        <v>49</v>
      </c>
      <c r="E54" s="60">
        <v>69</v>
      </c>
      <c r="F54" s="60">
        <v>111</v>
      </c>
      <c r="G54" s="60">
        <v>0</v>
      </c>
      <c r="H54" s="60">
        <f t="shared" si="0"/>
        <v>282</v>
      </c>
      <c r="I54" s="60">
        <v>0</v>
      </c>
      <c r="J54" s="60">
        <v>60</v>
      </c>
      <c r="K54" s="60">
        <v>0</v>
      </c>
      <c r="L54" s="60">
        <v>0</v>
      </c>
      <c r="M54" s="60">
        <f t="shared" si="1"/>
        <v>60</v>
      </c>
      <c r="N54" s="62">
        <f t="shared" si="2"/>
        <v>342</v>
      </c>
    </row>
    <row r="55" spans="2:14" ht="11.25">
      <c r="B55" s="2" t="s">
        <v>489</v>
      </c>
      <c r="C55" s="60">
        <v>68</v>
      </c>
      <c r="D55" s="60">
        <v>54</v>
      </c>
      <c r="E55" s="60">
        <v>81</v>
      </c>
      <c r="F55" s="60">
        <v>87</v>
      </c>
      <c r="G55" s="60">
        <v>0</v>
      </c>
      <c r="H55" s="60">
        <f t="shared" si="0"/>
        <v>290</v>
      </c>
      <c r="I55" s="60">
        <v>0</v>
      </c>
      <c r="J55" s="60">
        <v>33</v>
      </c>
      <c r="K55" s="60">
        <v>0</v>
      </c>
      <c r="L55" s="60">
        <v>0</v>
      </c>
      <c r="M55" s="60">
        <f t="shared" si="1"/>
        <v>33</v>
      </c>
      <c r="N55" s="62">
        <f t="shared" si="2"/>
        <v>323</v>
      </c>
    </row>
    <row r="56" ht="11.25">
      <c r="N56" s="62"/>
    </row>
    <row r="57" spans="1:14" ht="11.25">
      <c r="A57" s="65" t="s">
        <v>0</v>
      </c>
      <c r="C57" s="60">
        <f>C58</f>
        <v>49</v>
      </c>
      <c r="D57" s="60">
        <f>D58</f>
        <v>42</v>
      </c>
      <c r="E57" s="60">
        <f>E58</f>
        <v>99</v>
      </c>
      <c r="F57" s="60">
        <f>F58</f>
        <v>166</v>
      </c>
      <c r="G57" s="60">
        <f>G58</f>
        <v>0</v>
      </c>
      <c r="H57" s="60">
        <f t="shared" si="0"/>
        <v>356</v>
      </c>
      <c r="I57" s="60">
        <f>I58</f>
        <v>0</v>
      </c>
      <c r="J57" s="60">
        <f>J58</f>
        <v>63</v>
      </c>
      <c r="K57" s="60">
        <f>K58</f>
        <v>0</v>
      </c>
      <c r="L57" s="60">
        <f>L58</f>
        <v>10</v>
      </c>
      <c r="M57" s="60">
        <f t="shared" si="1"/>
        <v>73</v>
      </c>
      <c r="N57" s="62">
        <f t="shared" si="2"/>
        <v>429</v>
      </c>
    </row>
    <row r="58" spans="2:14" ht="11.25">
      <c r="B58" s="2" t="s">
        <v>0</v>
      </c>
      <c r="C58" s="60">
        <v>49</v>
      </c>
      <c r="D58" s="60">
        <v>42</v>
      </c>
      <c r="E58" s="60">
        <v>99</v>
      </c>
      <c r="F58" s="60">
        <v>166</v>
      </c>
      <c r="G58" s="60">
        <v>0</v>
      </c>
      <c r="H58" s="60">
        <f t="shared" si="0"/>
        <v>356</v>
      </c>
      <c r="I58" s="60">
        <v>0</v>
      </c>
      <c r="J58" s="60">
        <v>63</v>
      </c>
      <c r="K58" s="60">
        <v>0</v>
      </c>
      <c r="L58" s="60">
        <v>10</v>
      </c>
      <c r="M58" s="60">
        <f t="shared" si="1"/>
        <v>73</v>
      </c>
      <c r="N58" s="62">
        <f t="shared" si="2"/>
        <v>429</v>
      </c>
    </row>
    <row r="59" ht="11.25">
      <c r="N59" s="62"/>
    </row>
    <row r="60" spans="1:14" ht="11.25">
      <c r="A60" s="65" t="s">
        <v>17</v>
      </c>
      <c r="C60" s="60">
        <f>SUM(C61:C62)</f>
        <v>607</v>
      </c>
      <c r="D60" s="60">
        <f>SUM(D61:D62)</f>
        <v>569</v>
      </c>
      <c r="E60" s="60">
        <f>SUM(E61:E62)</f>
        <v>418</v>
      </c>
      <c r="F60" s="60">
        <f>SUM(F61:F62)</f>
        <v>132</v>
      </c>
      <c r="G60" s="60">
        <f>SUM(G61:G62)</f>
        <v>67</v>
      </c>
      <c r="H60" s="60">
        <f t="shared" si="0"/>
        <v>1793</v>
      </c>
      <c r="I60" s="60">
        <f>SUM(I61:I62)</f>
        <v>0</v>
      </c>
      <c r="J60" s="60">
        <f>SUM(J61:J62)</f>
        <v>211</v>
      </c>
      <c r="K60" s="60">
        <f>SUM(K61:K62)</f>
        <v>0</v>
      </c>
      <c r="L60" s="60">
        <f>SUM(L61:L62)</f>
        <v>0</v>
      </c>
      <c r="M60" s="60">
        <f t="shared" si="1"/>
        <v>211</v>
      </c>
      <c r="N60" s="62">
        <f t="shared" si="2"/>
        <v>2004</v>
      </c>
    </row>
    <row r="61" spans="2:14" ht="11.25">
      <c r="B61" s="2" t="s">
        <v>520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f t="shared" si="0"/>
        <v>0</v>
      </c>
      <c r="I61" s="60">
        <v>0</v>
      </c>
      <c r="J61" s="60">
        <v>211</v>
      </c>
      <c r="K61" s="60">
        <v>0</v>
      </c>
      <c r="L61" s="60">
        <v>0</v>
      </c>
      <c r="M61" s="60">
        <f t="shared" si="1"/>
        <v>211</v>
      </c>
      <c r="N61" s="62">
        <f t="shared" si="2"/>
        <v>211</v>
      </c>
    </row>
    <row r="62" spans="2:14" ht="11.25">
      <c r="B62" s="2" t="s">
        <v>523</v>
      </c>
      <c r="C62" s="60">
        <v>607</v>
      </c>
      <c r="D62" s="60">
        <v>569</v>
      </c>
      <c r="E62" s="60">
        <v>418</v>
      </c>
      <c r="F62" s="60">
        <v>132</v>
      </c>
      <c r="G62" s="60">
        <v>67</v>
      </c>
      <c r="H62" s="60">
        <f t="shared" si="0"/>
        <v>1793</v>
      </c>
      <c r="I62" s="60">
        <v>0</v>
      </c>
      <c r="J62" s="60">
        <v>0</v>
      </c>
      <c r="K62" s="60">
        <v>0</v>
      </c>
      <c r="L62" s="60">
        <v>0</v>
      </c>
      <c r="M62" s="60">
        <f t="shared" si="1"/>
        <v>0</v>
      </c>
      <c r="N62" s="62">
        <f t="shared" si="2"/>
        <v>1793</v>
      </c>
    </row>
  </sheetData>
  <sheetProtection/>
  <mergeCells count="2">
    <mergeCell ref="C7:H7"/>
    <mergeCell ref="J7:M7"/>
  </mergeCells>
  <printOptions/>
  <pageMargins left="0.5" right="0.5" top="0.48" bottom="0.5" header="0.5" footer="0.3"/>
  <pageSetup horizontalDpi="600" verticalDpi="600" orientation="portrait" r:id="rId1"/>
  <headerFooter>
    <oddFooter>&amp;C&amp;9- 3 -</oddFooter>
  </headerFooter>
  <ignoredErrors>
    <ignoredError sqref="H60:H62 H9:H17 H19:H37 H39:H44 H46:H49 H51:H55 H57:H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8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67" customWidth="1"/>
    <col min="2" max="2" width="2.66015625" style="65" customWidth="1"/>
    <col min="3" max="3" width="6.5" style="2" customWidth="1"/>
    <col min="4" max="4" width="35.83203125" style="2" customWidth="1"/>
    <col min="5" max="8" width="6" style="59" customWidth="1"/>
    <col min="9" max="10" width="6.33203125" style="59" customWidth="1"/>
    <col min="11" max="11" width="5" style="59" customWidth="1"/>
    <col min="12" max="12" width="5.5" style="59" customWidth="1"/>
    <col min="13" max="13" width="6.5" style="59" customWidth="1"/>
    <col min="14" max="16384" width="9.33203125" style="2" customWidth="1"/>
  </cols>
  <sheetData>
    <row r="1" spans="1:13" ht="11.25">
      <c r="A1" s="1" t="s">
        <v>34</v>
      </c>
      <c r="B1" s="125"/>
      <c r="C1" s="1"/>
      <c r="D1" s="1"/>
      <c r="E1" s="58"/>
      <c r="F1" s="58"/>
      <c r="G1" s="58"/>
      <c r="H1" s="58"/>
      <c r="I1" s="58"/>
      <c r="J1" s="58"/>
      <c r="K1" s="58"/>
      <c r="L1" s="58"/>
      <c r="M1" s="58"/>
    </row>
    <row r="2" spans="1:13" ht="11.25">
      <c r="A2" s="1" t="s">
        <v>22</v>
      </c>
      <c r="B2" s="125"/>
      <c r="C2" s="1"/>
      <c r="D2" s="1"/>
      <c r="E2" s="58"/>
      <c r="F2" s="58"/>
      <c r="G2" s="58"/>
      <c r="H2" s="58"/>
      <c r="I2" s="58"/>
      <c r="J2" s="58"/>
      <c r="K2" s="58"/>
      <c r="L2" s="58"/>
      <c r="M2" s="58"/>
    </row>
    <row r="3" spans="1:13" ht="11.25">
      <c r="A3" s="1" t="s">
        <v>688</v>
      </c>
      <c r="B3" s="125"/>
      <c r="C3" s="1"/>
      <c r="D3" s="1"/>
      <c r="E3" s="58"/>
      <c r="F3" s="58"/>
      <c r="G3" s="58"/>
      <c r="H3" s="58"/>
      <c r="I3" s="58"/>
      <c r="J3" s="58"/>
      <c r="K3" s="58"/>
      <c r="L3" s="58"/>
      <c r="M3" s="58"/>
    </row>
    <row r="4" spans="1:13" ht="11.25">
      <c r="A4" s="123"/>
      <c r="B4" s="124"/>
      <c r="C4" s="1"/>
      <c r="D4" s="1"/>
      <c r="E4" s="58"/>
      <c r="F4" s="58"/>
      <c r="G4" s="58"/>
      <c r="H4" s="58"/>
      <c r="I4" s="58"/>
      <c r="J4" s="58"/>
      <c r="K4" s="58"/>
      <c r="L4" s="58"/>
      <c r="M4" s="58"/>
    </row>
    <row r="5" spans="1:13" ht="11.25">
      <c r="A5" s="123"/>
      <c r="B5" s="124"/>
      <c r="C5" s="1"/>
      <c r="D5" s="1"/>
      <c r="E5" s="58"/>
      <c r="F5" s="58"/>
      <c r="G5" s="58"/>
      <c r="H5" s="58"/>
      <c r="I5" s="58"/>
      <c r="J5" s="58"/>
      <c r="K5" s="58"/>
      <c r="L5" s="58"/>
      <c r="M5" s="58"/>
    </row>
    <row r="6" spans="14:22" ht="11.25">
      <c r="N6" s="3"/>
      <c r="O6" s="3"/>
      <c r="P6" s="3"/>
      <c r="Q6" s="3"/>
      <c r="R6" s="3"/>
      <c r="S6" s="3"/>
      <c r="T6" s="3"/>
      <c r="U6" s="3"/>
      <c r="V6" s="3"/>
    </row>
    <row r="7" spans="5:13" ht="11.25">
      <c r="E7" s="35" t="s">
        <v>2</v>
      </c>
      <c r="F7" s="35" t="s">
        <v>3</v>
      </c>
      <c r="G7" s="35" t="s">
        <v>4</v>
      </c>
      <c r="H7" s="35" t="s">
        <v>5</v>
      </c>
      <c r="I7" s="35" t="s">
        <v>62</v>
      </c>
      <c r="J7" s="35" t="s">
        <v>6</v>
      </c>
      <c r="K7" s="35" t="s">
        <v>7</v>
      </c>
      <c r="L7" s="35" t="s">
        <v>8</v>
      </c>
      <c r="M7" s="35" t="s">
        <v>1</v>
      </c>
    </row>
    <row r="8" spans="1:15" ht="11.25">
      <c r="A8" s="67" t="s">
        <v>10</v>
      </c>
      <c r="E8" s="66">
        <f aca="true" t="shared" si="0" ref="E8:M8">E9+E98+E215+E243+E268+E321+E311</f>
        <v>3074</v>
      </c>
      <c r="F8" s="66">
        <f t="shared" si="0"/>
        <v>3288</v>
      </c>
      <c r="G8" s="66">
        <f t="shared" si="0"/>
        <v>4957</v>
      </c>
      <c r="H8" s="66">
        <f t="shared" si="0"/>
        <v>5954</v>
      </c>
      <c r="I8" s="66">
        <f t="shared" si="0"/>
        <v>67</v>
      </c>
      <c r="J8" s="66">
        <f t="shared" si="0"/>
        <v>2032</v>
      </c>
      <c r="K8" s="66">
        <f t="shared" si="0"/>
        <v>59</v>
      </c>
      <c r="L8" s="66">
        <f t="shared" si="0"/>
        <v>337</v>
      </c>
      <c r="M8" s="66">
        <f t="shared" si="0"/>
        <v>19768</v>
      </c>
      <c r="N8" s="3"/>
      <c r="O8" s="61"/>
    </row>
    <row r="9" spans="1:13" ht="11.25">
      <c r="A9" s="67" t="s">
        <v>13</v>
      </c>
      <c r="E9" s="61">
        <f aca="true" t="shared" si="1" ref="E9:L9">E10+E29+E31+E39+E48+E67+E80</f>
        <v>406</v>
      </c>
      <c r="F9" s="61">
        <f t="shared" si="1"/>
        <v>538</v>
      </c>
      <c r="G9" s="61">
        <f t="shared" si="1"/>
        <v>1177</v>
      </c>
      <c r="H9" s="61">
        <f t="shared" si="1"/>
        <v>1492</v>
      </c>
      <c r="I9" s="61">
        <f t="shared" si="1"/>
        <v>0</v>
      </c>
      <c r="J9" s="61">
        <f t="shared" si="1"/>
        <v>327</v>
      </c>
      <c r="K9" s="61">
        <f t="shared" si="1"/>
        <v>4</v>
      </c>
      <c r="L9" s="61">
        <f t="shared" si="1"/>
        <v>0</v>
      </c>
      <c r="M9" s="61">
        <f>SUM(E9:L9)</f>
        <v>3944</v>
      </c>
    </row>
    <row r="10" spans="2:13" ht="11.25">
      <c r="B10" s="65" t="s">
        <v>77</v>
      </c>
      <c r="E10" s="126">
        <f>SUM(E11:E28)</f>
        <v>33</v>
      </c>
      <c r="F10" s="135">
        <f aca="true" t="shared" si="2" ref="F10:L10">SUM(F11:F28)</f>
        <v>48</v>
      </c>
      <c r="G10" s="135">
        <f t="shared" si="2"/>
        <v>122</v>
      </c>
      <c r="H10" s="135">
        <f t="shared" si="2"/>
        <v>124</v>
      </c>
      <c r="I10" s="135">
        <f t="shared" si="2"/>
        <v>0</v>
      </c>
      <c r="J10" s="135">
        <f t="shared" si="2"/>
        <v>19</v>
      </c>
      <c r="K10" s="135">
        <f t="shared" si="2"/>
        <v>0</v>
      </c>
      <c r="L10" s="135">
        <f t="shared" si="2"/>
        <v>0</v>
      </c>
      <c r="M10" s="61">
        <f aca="true" t="shared" si="3" ref="M10:M76">SUM(E10:L10)</f>
        <v>346</v>
      </c>
    </row>
    <row r="11" spans="3:13" ht="11.25">
      <c r="C11" s="2" t="s">
        <v>78</v>
      </c>
      <c r="D11" s="2" t="s">
        <v>79</v>
      </c>
      <c r="E11" s="136">
        <v>0</v>
      </c>
      <c r="F11" s="136">
        <v>1</v>
      </c>
      <c r="G11" s="136"/>
      <c r="H11" s="136">
        <v>1</v>
      </c>
      <c r="I11" s="136"/>
      <c r="J11" s="136"/>
      <c r="K11" s="136"/>
      <c r="L11" s="136"/>
      <c r="M11" s="61">
        <f>SUM(E11:L11)</f>
        <v>2</v>
      </c>
    </row>
    <row r="12" spans="3:13" ht="11.25">
      <c r="C12" s="2" t="s">
        <v>84</v>
      </c>
      <c r="D12" s="2" t="s">
        <v>85</v>
      </c>
      <c r="E12" s="136"/>
      <c r="F12" s="136">
        <v>7</v>
      </c>
      <c r="G12" s="136">
        <v>4</v>
      </c>
      <c r="H12" s="136">
        <v>9</v>
      </c>
      <c r="I12" s="136">
        <v>0</v>
      </c>
      <c r="J12" s="136">
        <v>0</v>
      </c>
      <c r="K12" s="136">
        <v>0</v>
      </c>
      <c r="L12" s="136">
        <v>0</v>
      </c>
      <c r="M12" s="61">
        <f t="shared" si="3"/>
        <v>20</v>
      </c>
    </row>
    <row r="13" spans="3:13" ht="11.25">
      <c r="C13" s="2" t="s">
        <v>86</v>
      </c>
      <c r="D13" s="2" t="s">
        <v>87</v>
      </c>
      <c r="E13" s="136">
        <v>0</v>
      </c>
      <c r="F13" s="136">
        <v>2</v>
      </c>
      <c r="G13" s="136">
        <v>14</v>
      </c>
      <c r="H13" s="136">
        <v>23</v>
      </c>
      <c r="I13" s="136">
        <v>0</v>
      </c>
      <c r="J13" s="136">
        <v>0</v>
      </c>
      <c r="K13" s="136">
        <v>0</v>
      </c>
      <c r="L13" s="136">
        <v>0</v>
      </c>
      <c r="M13" s="61">
        <f t="shared" si="3"/>
        <v>39</v>
      </c>
    </row>
    <row r="14" spans="3:13" ht="11.25">
      <c r="C14" s="2" t="s">
        <v>91</v>
      </c>
      <c r="D14" s="2" t="s">
        <v>92</v>
      </c>
      <c r="E14" s="136">
        <v>10</v>
      </c>
      <c r="F14" s="136">
        <v>14</v>
      </c>
      <c r="G14" s="136">
        <v>51</v>
      </c>
      <c r="H14" s="136">
        <v>41</v>
      </c>
      <c r="I14" s="136">
        <v>0</v>
      </c>
      <c r="J14" s="136">
        <v>0</v>
      </c>
      <c r="K14" s="136">
        <v>0</v>
      </c>
      <c r="L14" s="136">
        <v>0</v>
      </c>
      <c r="M14" s="61">
        <f t="shared" si="3"/>
        <v>116</v>
      </c>
    </row>
    <row r="15" spans="3:13" ht="11.25">
      <c r="C15" s="2" t="s">
        <v>93</v>
      </c>
      <c r="D15" s="2" t="s">
        <v>94</v>
      </c>
      <c r="E15" s="136">
        <v>0</v>
      </c>
      <c r="F15" s="136">
        <v>1</v>
      </c>
      <c r="G15" s="136">
        <v>4</v>
      </c>
      <c r="H15" s="136">
        <v>2</v>
      </c>
      <c r="I15" s="136">
        <v>0</v>
      </c>
      <c r="J15" s="136">
        <v>0</v>
      </c>
      <c r="K15" s="136">
        <v>0</v>
      </c>
      <c r="L15" s="136">
        <v>0</v>
      </c>
      <c r="M15" s="61">
        <f t="shared" si="3"/>
        <v>7</v>
      </c>
    </row>
    <row r="16" spans="3:13" ht="11.25">
      <c r="C16" s="2" t="s">
        <v>95</v>
      </c>
      <c r="D16" s="2" t="s">
        <v>96</v>
      </c>
      <c r="E16" s="136">
        <v>1</v>
      </c>
      <c r="F16" s="136">
        <v>5</v>
      </c>
      <c r="G16" s="136">
        <v>16</v>
      </c>
      <c r="H16" s="136">
        <v>17</v>
      </c>
      <c r="I16" s="136">
        <v>0</v>
      </c>
      <c r="J16" s="136">
        <v>0</v>
      </c>
      <c r="K16" s="136">
        <v>0</v>
      </c>
      <c r="L16" s="136">
        <v>0</v>
      </c>
      <c r="M16" s="61">
        <f t="shared" si="3"/>
        <v>39</v>
      </c>
    </row>
    <row r="17" spans="3:13" ht="11.25">
      <c r="C17" s="2" t="s">
        <v>97</v>
      </c>
      <c r="D17" s="2" t="s">
        <v>98</v>
      </c>
      <c r="E17" s="136">
        <v>1</v>
      </c>
      <c r="F17" s="136">
        <v>2</v>
      </c>
      <c r="G17" s="136">
        <v>2</v>
      </c>
      <c r="H17" s="136">
        <v>3</v>
      </c>
      <c r="I17" s="136">
        <v>0</v>
      </c>
      <c r="J17" s="136">
        <v>0</v>
      </c>
      <c r="K17" s="136">
        <v>0</v>
      </c>
      <c r="L17" s="136">
        <v>0</v>
      </c>
      <c r="M17" s="61">
        <f t="shared" si="3"/>
        <v>8</v>
      </c>
    </row>
    <row r="18" spans="3:13" ht="11.25">
      <c r="C18" s="97" t="s">
        <v>641</v>
      </c>
      <c r="D18" s="2" t="s">
        <v>654</v>
      </c>
      <c r="E18" s="136">
        <v>1</v>
      </c>
      <c r="F18" s="136">
        <v>3</v>
      </c>
      <c r="G18" s="136">
        <v>10</v>
      </c>
      <c r="H18" s="136">
        <v>2</v>
      </c>
      <c r="I18" s="136">
        <v>0</v>
      </c>
      <c r="J18" s="136">
        <v>0</v>
      </c>
      <c r="K18" s="136">
        <v>0</v>
      </c>
      <c r="L18" s="136">
        <v>0</v>
      </c>
      <c r="M18" s="61">
        <f t="shared" si="3"/>
        <v>16</v>
      </c>
    </row>
    <row r="19" spans="3:13" ht="11.25">
      <c r="C19" s="98" t="s">
        <v>642</v>
      </c>
      <c r="D19" s="2" t="s">
        <v>655</v>
      </c>
      <c r="E19" s="136">
        <v>1</v>
      </c>
      <c r="F19" s="136">
        <v>0</v>
      </c>
      <c r="G19" s="136">
        <v>4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61">
        <f t="shared" si="3"/>
        <v>5</v>
      </c>
    </row>
    <row r="20" spans="3:13" ht="11.25">
      <c r="C20" s="2" t="s">
        <v>80</v>
      </c>
      <c r="D20" s="2" t="s">
        <v>81</v>
      </c>
      <c r="E20" s="136">
        <v>3</v>
      </c>
      <c r="F20" s="136">
        <v>4</v>
      </c>
      <c r="G20" s="136">
        <v>1</v>
      </c>
      <c r="H20" s="136">
        <v>2</v>
      </c>
      <c r="I20" s="136">
        <v>0</v>
      </c>
      <c r="J20" s="136">
        <v>0</v>
      </c>
      <c r="K20" s="136">
        <v>0</v>
      </c>
      <c r="L20" s="136">
        <v>0</v>
      </c>
      <c r="M20" s="61">
        <f t="shared" si="3"/>
        <v>10</v>
      </c>
    </row>
    <row r="21" spans="3:13" ht="11.25">
      <c r="C21" s="98" t="s">
        <v>643</v>
      </c>
      <c r="D21" s="2" t="s">
        <v>656</v>
      </c>
      <c r="E21" s="136">
        <v>2</v>
      </c>
      <c r="F21" s="136">
        <v>0</v>
      </c>
      <c r="G21" s="136">
        <v>3</v>
      </c>
      <c r="H21" s="136">
        <v>1</v>
      </c>
      <c r="I21" s="136">
        <v>0</v>
      </c>
      <c r="J21" s="136">
        <v>0</v>
      </c>
      <c r="K21" s="136">
        <v>0</v>
      </c>
      <c r="L21" s="136">
        <v>0</v>
      </c>
      <c r="M21" s="61">
        <f t="shared" si="3"/>
        <v>6</v>
      </c>
    </row>
    <row r="22" spans="3:13" ht="11.25">
      <c r="C22" s="2" t="s">
        <v>82</v>
      </c>
      <c r="D22" s="2" t="s">
        <v>83</v>
      </c>
      <c r="E22" s="136">
        <v>13</v>
      </c>
      <c r="F22" s="136">
        <v>5</v>
      </c>
      <c r="G22" s="136">
        <v>2</v>
      </c>
      <c r="H22" s="136">
        <v>2</v>
      </c>
      <c r="I22" s="136">
        <v>0</v>
      </c>
      <c r="J22" s="136">
        <v>0</v>
      </c>
      <c r="K22" s="136">
        <v>0</v>
      </c>
      <c r="L22" s="136">
        <v>0</v>
      </c>
      <c r="M22" s="61">
        <f t="shared" si="3"/>
        <v>22</v>
      </c>
    </row>
    <row r="23" spans="3:13" ht="11.25">
      <c r="C23" s="2" t="s">
        <v>99</v>
      </c>
      <c r="D23" s="2" t="s">
        <v>100</v>
      </c>
      <c r="E23" s="136">
        <v>1</v>
      </c>
      <c r="F23" s="136">
        <v>4</v>
      </c>
      <c r="G23" s="136">
        <v>9</v>
      </c>
      <c r="H23" s="136">
        <v>14</v>
      </c>
      <c r="I23" s="136">
        <v>0</v>
      </c>
      <c r="J23" s="136">
        <v>0</v>
      </c>
      <c r="K23" s="136">
        <v>0</v>
      </c>
      <c r="L23" s="136">
        <v>0</v>
      </c>
      <c r="M23" s="61">
        <f t="shared" si="3"/>
        <v>28</v>
      </c>
    </row>
    <row r="24" spans="3:13" ht="11.25">
      <c r="C24" s="2" t="s">
        <v>101</v>
      </c>
      <c r="D24" s="2" t="s">
        <v>102</v>
      </c>
      <c r="E24" s="136">
        <v>0</v>
      </c>
      <c r="F24" s="136">
        <v>0</v>
      </c>
      <c r="G24" s="136">
        <v>1</v>
      </c>
      <c r="H24" s="136">
        <v>3</v>
      </c>
      <c r="I24" s="136">
        <v>0</v>
      </c>
      <c r="J24" s="136">
        <v>0</v>
      </c>
      <c r="K24" s="136">
        <v>0</v>
      </c>
      <c r="L24" s="136">
        <v>0</v>
      </c>
      <c r="M24" s="61">
        <f t="shared" si="3"/>
        <v>4</v>
      </c>
    </row>
    <row r="25" spans="3:13" ht="11.25">
      <c r="C25" s="2" t="s">
        <v>692</v>
      </c>
      <c r="D25" s="175" t="s">
        <v>699</v>
      </c>
      <c r="E25" s="136">
        <v>0</v>
      </c>
      <c r="F25" s="136">
        <v>0</v>
      </c>
      <c r="G25" s="136">
        <v>0</v>
      </c>
      <c r="H25" s="136">
        <v>1</v>
      </c>
      <c r="I25" s="136">
        <v>0</v>
      </c>
      <c r="J25" s="136">
        <v>0</v>
      </c>
      <c r="K25" s="136">
        <v>0</v>
      </c>
      <c r="L25" s="136">
        <v>0</v>
      </c>
      <c r="M25" s="61">
        <f t="shared" si="3"/>
        <v>1</v>
      </c>
    </row>
    <row r="26" spans="3:13" ht="11.25">
      <c r="C26" s="2" t="s">
        <v>103</v>
      </c>
      <c r="D26" s="2" t="s">
        <v>104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61">
        <f t="shared" si="3"/>
        <v>4</v>
      </c>
    </row>
    <row r="27" spans="3:13" ht="11.25">
      <c r="C27" s="2" t="s">
        <v>88</v>
      </c>
      <c r="D27" s="2" t="s">
        <v>79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8</v>
      </c>
      <c r="K27" s="136">
        <v>0</v>
      </c>
      <c r="L27" s="136">
        <v>0</v>
      </c>
      <c r="M27" s="61">
        <f t="shared" si="3"/>
        <v>8</v>
      </c>
    </row>
    <row r="28" spans="3:13" ht="11.25">
      <c r="C28" s="2" t="s">
        <v>89</v>
      </c>
      <c r="D28" s="2" t="s">
        <v>90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11</v>
      </c>
      <c r="K28" s="136">
        <v>0</v>
      </c>
      <c r="L28" s="136">
        <v>0</v>
      </c>
      <c r="M28" s="61">
        <f t="shared" si="3"/>
        <v>11</v>
      </c>
    </row>
    <row r="29" spans="2:13" ht="11.25">
      <c r="B29" s="65" t="s">
        <v>105</v>
      </c>
      <c r="E29" s="61">
        <f aca="true" t="shared" si="4" ref="E29:L29">SUM(E30)</f>
        <v>60</v>
      </c>
      <c r="F29" s="61">
        <f t="shared" si="4"/>
        <v>75</v>
      </c>
      <c r="G29" s="61">
        <f t="shared" si="4"/>
        <v>150</v>
      </c>
      <c r="H29" s="61">
        <f t="shared" si="4"/>
        <v>171</v>
      </c>
      <c r="I29" s="61">
        <f t="shared" si="4"/>
        <v>0</v>
      </c>
      <c r="J29" s="61">
        <f t="shared" si="4"/>
        <v>23</v>
      </c>
      <c r="K29" s="61">
        <f t="shared" si="4"/>
        <v>0</v>
      </c>
      <c r="L29" s="61">
        <f t="shared" si="4"/>
        <v>0</v>
      </c>
      <c r="M29" s="61">
        <f t="shared" si="3"/>
        <v>479</v>
      </c>
    </row>
    <row r="30" spans="3:13" ht="11.25">
      <c r="C30" s="2" t="s">
        <v>106</v>
      </c>
      <c r="D30" s="2" t="s">
        <v>107</v>
      </c>
      <c r="E30" s="127">
        <v>60</v>
      </c>
      <c r="F30" s="127">
        <v>75</v>
      </c>
      <c r="G30" s="127">
        <v>150</v>
      </c>
      <c r="H30" s="127">
        <v>171</v>
      </c>
      <c r="I30" s="127">
        <v>0</v>
      </c>
      <c r="J30" s="127">
        <v>23</v>
      </c>
      <c r="K30" s="127">
        <v>0</v>
      </c>
      <c r="L30" s="127">
        <v>0</v>
      </c>
      <c r="M30" s="61">
        <f t="shared" si="3"/>
        <v>479</v>
      </c>
    </row>
    <row r="31" spans="2:13" ht="11.25">
      <c r="B31" s="65" t="s">
        <v>108</v>
      </c>
      <c r="E31" s="61">
        <f>SUM(E32:E38)</f>
        <v>76</v>
      </c>
      <c r="F31" s="61">
        <f aca="true" t="shared" si="5" ref="F31:L31">SUM(F32:F38)</f>
        <v>91</v>
      </c>
      <c r="G31" s="61">
        <f t="shared" si="5"/>
        <v>158</v>
      </c>
      <c r="H31" s="61">
        <f t="shared" si="5"/>
        <v>214</v>
      </c>
      <c r="I31" s="61">
        <f t="shared" si="5"/>
        <v>0</v>
      </c>
      <c r="J31" s="61">
        <f t="shared" si="5"/>
        <v>42</v>
      </c>
      <c r="K31" s="61">
        <f t="shared" si="5"/>
        <v>0</v>
      </c>
      <c r="L31" s="61">
        <f t="shared" si="5"/>
        <v>0</v>
      </c>
      <c r="M31" s="61">
        <f t="shared" si="3"/>
        <v>581</v>
      </c>
    </row>
    <row r="32" spans="3:13" ht="11.25">
      <c r="C32" s="2" t="s">
        <v>109</v>
      </c>
      <c r="D32" s="2" t="s">
        <v>110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22</v>
      </c>
      <c r="K32" s="128">
        <v>0</v>
      </c>
      <c r="L32" s="128">
        <v>0</v>
      </c>
      <c r="M32" s="61">
        <f t="shared" si="3"/>
        <v>22</v>
      </c>
    </row>
    <row r="33" spans="3:13" ht="11.25">
      <c r="C33" s="2" t="s">
        <v>112</v>
      </c>
      <c r="D33" s="2" t="s">
        <v>534</v>
      </c>
      <c r="E33" s="128">
        <v>17</v>
      </c>
      <c r="F33" s="128">
        <v>20</v>
      </c>
      <c r="G33" s="128">
        <v>23</v>
      </c>
      <c r="H33" s="128">
        <v>55</v>
      </c>
      <c r="I33" s="128">
        <v>0</v>
      </c>
      <c r="J33" s="128">
        <v>0</v>
      </c>
      <c r="K33" s="128">
        <v>0</v>
      </c>
      <c r="L33" s="128">
        <v>0</v>
      </c>
      <c r="M33" s="61">
        <f t="shared" si="3"/>
        <v>115</v>
      </c>
    </row>
    <row r="34" spans="3:13" ht="11.25">
      <c r="C34" s="2" t="s">
        <v>113</v>
      </c>
      <c r="D34" s="2" t="s">
        <v>535</v>
      </c>
      <c r="E34" s="128">
        <v>15</v>
      </c>
      <c r="F34" s="128">
        <v>17</v>
      </c>
      <c r="G34" s="128">
        <v>28</v>
      </c>
      <c r="H34" s="128">
        <v>42</v>
      </c>
      <c r="I34" s="128">
        <v>0</v>
      </c>
      <c r="J34" s="128">
        <v>0</v>
      </c>
      <c r="K34" s="128">
        <v>0</v>
      </c>
      <c r="L34" s="128">
        <v>0</v>
      </c>
      <c r="M34" s="61">
        <f t="shared" si="3"/>
        <v>102</v>
      </c>
    </row>
    <row r="35" spans="3:13" ht="11.25">
      <c r="C35" s="2" t="s">
        <v>114</v>
      </c>
      <c r="D35" s="2" t="s">
        <v>536</v>
      </c>
      <c r="E35" s="128">
        <v>23</v>
      </c>
      <c r="F35" s="128">
        <v>28</v>
      </c>
      <c r="G35" s="128">
        <v>39</v>
      </c>
      <c r="H35" s="128">
        <v>42</v>
      </c>
      <c r="I35" s="128">
        <v>0</v>
      </c>
      <c r="J35" s="128">
        <v>0</v>
      </c>
      <c r="K35" s="128">
        <v>0</v>
      </c>
      <c r="L35" s="128">
        <v>0</v>
      </c>
      <c r="M35" s="61">
        <f t="shared" si="3"/>
        <v>132</v>
      </c>
    </row>
    <row r="36" spans="3:13" ht="11.25">
      <c r="C36" s="2" t="s">
        <v>115</v>
      </c>
      <c r="D36" s="2" t="s">
        <v>537</v>
      </c>
      <c r="E36" s="128">
        <v>10</v>
      </c>
      <c r="F36" s="128">
        <v>14</v>
      </c>
      <c r="G36" s="128">
        <v>43</v>
      </c>
      <c r="H36" s="128">
        <v>48</v>
      </c>
      <c r="I36" s="128">
        <v>0</v>
      </c>
      <c r="J36" s="128">
        <v>0</v>
      </c>
      <c r="K36" s="128">
        <v>0</v>
      </c>
      <c r="L36" s="128">
        <v>0</v>
      </c>
      <c r="M36" s="61">
        <f t="shared" si="3"/>
        <v>115</v>
      </c>
    </row>
    <row r="37" spans="3:13" ht="11.25">
      <c r="C37" s="2" t="s">
        <v>111</v>
      </c>
      <c r="D37" s="2" t="s">
        <v>533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20</v>
      </c>
      <c r="K37" s="128">
        <v>0</v>
      </c>
      <c r="L37" s="128">
        <v>0</v>
      </c>
      <c r="M37" s="61">
        <f t="shared" si="3"/>
        <v>20</v>
      </c>
    </row>
    <row r="38" spans="3:13" ht="11.25">
      <c r="C38" s="2" t="s">
        <v>116</v>
      </c>
      <c r="D38" s="2" t="s">
        <v>537</v>
      </c>
      <c r="E38" s="128">
        <v>11</v>
      </c>
      <c r="F38" s="128">
        <v>12</v>
      </c>
      <c r="G38" s="128">
        <v>25</v>
      </c>
      <c r="H38" s="128">
        <v>27</v>
      </c>
      <c r="I38" s="128">
        <v>0</v>
      </c>
      <c r="J38" s="128">
        <v>0</v>
      </c>
      <c r="K38" s="128">
        <v>0</v>
      </c>
      <c r="L38" s="128">
        <v>0</v>
      </c>
      <c r="M38" s="61">
        <f t="shared" si="3"/>
        <v>75</v>
      </c>
    </row>
    <row r="39" spans="2:13" ht="11.25">
      <c r="B39" s="65" t="s">
        <v>117</v>
      </c>
      <c r="E39" s="61">
        <f aca="true" t="shared" si="6" ref="E39:L39">SUM(E40:E47)</f>
        <v>27</v>
      </c>
      <c r="F39" s="61">
        <f t="shared" si="6"/>
        <v>51</v>
      </c>
      <c r="G39" s="61">
        <f t="shared" si="6"/>
        <v>176</v>
      </c>
      <c r="H39" s="61">
        <f t="shared" si="6"/>
        <v>217</v>
      </c>
      <c r="I39" s="61">
        <f t="shared" si="6"/>
        <v>0</v>
      </c>
      <c r="J39" s="61">
        <f t="shared" si="6"/>
        <v>0</v>
      </c>
      <c r="K39" s="61">
        <f t="shared" si="6"/>
        <v>0</v>
      </c>
      <c r="L39" s="61">
        <f t="shared" si="6"/>
        <v>0</v>
      </c>
      <c r="M39" s="61">
        <f>SUM(E39:L39)</f>
        <v>471</v>
      </c>
    </row>
    <row r="40" spans="3:13" ht="11.25">
      <c r="C40" s="2" t="s">
        <v>118</v>
      </c>
      <c r="D40" s="2" t="s">
        <v>119</v>
      </c>
      <c r="E40" s="129">
        <v>1</v>
      </c>
      <c r="F40" s="129">
        <v>2</v>
      </c>
      <c r="G40" s="129">
        <v>20</v>
      </c>
      <c r="H40" s="129">
        <v>26</v>
      </c>
      <c r="I40" s="129">
        <v>0</v>
      </c>
      <c r="J40" s="129">
        <v>0</v>
      </c>
      <c r="K40" s="129">
        <v>0</v>
      </c>
      <c r="L40" s="129">
        <v>0</v>
      </c>
      <c r="M40" s="61">
        <f t="shared" si="3"/>
        <v>49</v>
      </c>
    </row>
    <row r="41" spans="3:13" ht="11.25">
      <c r="C41" s="2" t="s">
        <v>120</v>
      </c>
      <c r="D41" s="2" t="s">
        <v>121</v>
      </c>
      <c r="E41" s="129">
        <v>0</v>
      </c>
      <c r="F41" s="129">
        <v>6</v>
      </c>
      <c r="G41" s="129">
        <v>29</v>
      </c>
      <c r="H41" s="129">
        <v>33</v>
      </c>
      <c r="I41" s="129">
        <v>0</v>
      </c>
      <c r="J41" s="129">
        <v>0</v>
      </c>
      <c r="K41" s="129">
        <v>0</v>
      </c>
      <c r="L41" s="129">
        <v>0</v>
      </c>
      <c r="M41" s="61">
        <f t="shared" si="3"/>
        <v>68</v>
      </c>
    </row>
    <row r="42" spans="3:13" ht="11.25">
      <c r="C42" s="2" t="s">
        <v>122</v>
      </c>
      <c r="D42" s="2" t="s">
        <v>123</v>
      </c>
      <c r="E42" s="129">
        <v>11</v>
      </c>
      <c r="F42" s="129">
        <v>9</v>
      </c>
      <c r="G42" s="129">
        <v>17</v>
      </c>
      <c r="H42" s="129">
        <v>40</v>
      </c>
      <c r="I42" s="129">
        <v>0</v>
      </c>
      <c r="J42" s="129">
        <v>0</v>
      </c>
      <c r="K42" s="129">
        <v>0</v>
      </c>
      <c r="L42" s="129">
        <v>0</v>
      </c>
      <c r="M42" s="61">
        <f t="shared" si="3"/>
        <v>77</v>
      </c>
    </row>
    <row r="43" spans="3:13" ht="11.25">
      <c r="C43" s="2" t="s">
        <v>124</v>
      </c>
      <c r="D43" s="2" t="s">
        <v>125</v>
      </c>
      <c r="E43" s="129">
        <v>1</v>
      </c>
      <c r="F43" s="129">
        <v>13</v>
      </c>
      <c r="G43" s="129">
        <v>33</v>
      </c>
      <c r="H43" s="129">
        <v>46</v>
      </c>
      <c r="I43" s="129">
        <v>0</v>
      </c>
      <c r="J43" s="129">
        <v>0</v>
      </c>
      <c r="K43" s="129">
        <v>0</v>
      </c>
      <c r="L43" s="129">
        <v>0</v>
      </c>
      <c r="M43" s="61">
        <f t="shared" si="3"/>
        <v>93</v>
      </c>
    </row>
    <row r="44" spans="3:13" ht="11.25">
      <c r="C44" s="2" t="s">
        <v>126</v>
      </c>
      <c r="D44" s="2" t="s">
        <v>667</v>
      </c>
      <c r="E44" s="129">
        <v>10</v>
      </c>
      <c r="F44" s="129">
        <v>11</v>
      </c>
      <c r="G44" s="129">
        <v>28</v>
      </c>
      <c r="H44" s="129">
        <v>46</v>
      </c>
      <c r="I44" s="129">
        <v>0</v>
      </c>
      <c r="J44" s="129">
        <v>0</v>
      </c>
      <c r="K44" s="129">
        <v>0</v>
      </c>
      <c r="L44" s="129">
        <v>0</v>
      </c>
      <c r="M44" s="61">
        <f t="shared" si="3"/>
        <v>95</v>
      </c>
    </row>
    <row r="45" spans="3:13" ht="11.25">
      <c r="C45" s="2" t="s">
        <v>128</v>
      </c>
      <c r="D45" s="2" t="s">
        <v>129</v>
      </c>
      <c r="E45" s="129">
        <v>0</v>
      </c>
      <c r="F45" s="129">
        <v>7</v>
      </c>
      <c r="G45" s="129">
        <v>38</v>
      </c>
      <c r="H45" s="129">
        <v>24</v>
      </c>
      <c r="I45" s="129">
        <v>0</v>
      </c>
      <c r="J45" s="129">
        <v>0</v>
      </c>
      <c r="K45" s="129">
        <v>0</v>
      </c>
      <c r="L45" s="129">
        <v>0</v>
      </c>
      <c r="M45" s="61">
        <f t="shared" si="3"/>
        <v>69</v>
      </c>
    </row>
    <row r="46" spans="3:13" ht="11.25">
      <c r="C46" s="98" t="s">
        <v>644</v>
      </c>
      <c r="D46" s="2" t="s">
        <v>657</v>
      </c>
      <c r="E46" s="129">
        <v>4</v>
      </c>
      <c r="F46" s="129">
        <v>3</v>
      </c>
      <c r="G46" s="129">
        <v>7</v>
      </c>
      <c r="H46" s="129">
        <v>1</v>
      </c>
      <c r="I46" s="129">
        <v>0</v>
      </c>
      <c r="J46" s="129">
        <v>0</v>
      </c>
      <c r="K46" s="129">
        <v>0</v>
      </c>
      <c r="L46" s="129">
        <v>0</v>
      </c>
      <c r="M46" s="61">
        <f t="shared" si="3"/>
        <v>15</v>
      </c>
    </row>
    <row r="47" spans="3:13" ht="11.25">
      <c r="C47" s="98" t="s">
        <v>645</v>
      </c>
      <c r="D47" s="2" t="s">
        <v>658</v>
      </c>
      <c r="E47" s="129">
        <v>0</v>
      </c>
      <c r="F47" s="129">
        <v>0</v>
      </c>
      <c r="G47" s="129">
        <v>4</v>
      </c>
      <c r="H47" s="129">
        <v>1</v>
      </c>
      <c r="I47" s="129">
        <v>0</v>
      </c>
      <c r="J47" s="129">
        <v>0</v>
      </c>
      <c r="K47" s="129">
        <v>0</v>
      </c>
      <c r="L47" s="129">
        <v>0</v>
      </c>
      <c r="M47" s="61">
        <f>SUM(E47:L47)</f>
        <v>5</v>
      </c>
    </row>
    <row r="48" spans="2:13" ht="11.25">
      <c r="B48" s="65" t="s">
        <v>549</v>
      </c>
      <c r="E48" s="61">
        <f aca="true" t="shared" si="7" ref="E48:L48">SUM(E49:E66)</f>
        <v>67</v>
      </c>
      <c r="F48" s="61">
        <f t="shared" si="7"/>
        <v>81</v>
      </c>
      <c r="G48" s="61">
        <f t="shared" si="7"/>
        <v>136</v>
      </c>
      <c r="H48" s="61">
        <f t="shared" si="7"/>
        <v>189</v>
      </c>
      <c r="I48" s="61">
        <f t="shared" si="7"/>
        <v>0</v>
      </c>
      <c r="J48" s="61">
        <f t="shared" si="7"/>
        <v>77</v>
      </c>
      <c r="K48" s="61">
        <f t="shared" si="7"/>
        <v>1</v>
      </c>
      <c r="L48" s="61">
        <f t="shared" si="7"/>
        <v>0</v>
      </c>
      <c r="M48" s="61">
        <f>SUM(E48:L48)</f>
        <v>551</v>
      </c>
    </row>
    <row r="49" spans="3:13" ht="11.25">
      <c r="C49" s="2" t="s">
        <v>143</v>
      </c>
      <c r="D49" s="2" t="s">
        <v>144</v>
      </c>
      <c r="E49" s="130">
        <v>0</v>
      </c>
      <c r="F49" s="130">
        <v>0</v>
      </c>
      <c r="G49" s="130">
        <v>1</v>
      </c>
      <c r="H49" s="130">
        <v>13</v>
      </c>
      <c r="I49" s="130">
        <v>0</v>
      </c>
      <c r="J49" s="130">
        <v>0</v>
      </c>
      <c r="K49" s="130">
        <v>0</v>
      </c>
      <c r="L49" s="130">
        <v>0</v>
      </c>
      <c r="M49" s="61">
        <f t="shared" si="3"/>
        <v>14</v>
      </c>
    </row>
    <row r="50" spans="3:13" ht="11.25">
      <c r="C50" s="98" t="s">
        <v>646</v>
      </c>
      <c r="D50" s="2" t="s">
        <v>659</v>
      </c>
      <c r="E50" s="130">
        <v>0</v>
      </c>
      <c r="F50" s="130">
        <v>0</v>
      </c>
      <c r="G50" s="130">
        <v>0</v>
      </c>
      <c r="H50" s="130">
        <v>1</v>
      </c>
      <c r="I50" s="130">
        <v>0</v>
      </c>
      <c r="J50" s="130">
        <v>0</v>
      </c>
      <c r="K50" s="130">
        <v>0</v>
      </c>
      <c r="L50" s="130">
        <v>0</v>
      </c>
      <c r="M50" s="61">
        <f t="shared" si="3"/>
        <v>1</v>
      </c>
    </row>
    <row r="51" spans="3:13" ht="11.25">
      <c r="C51" s="2" t="s">
        <v>147</v>
      </c>
      <c r="D51" s="2" t="s">
        <v>548</v>
      </c>
      <c r="E51" s="130">
        <v>0</v>
      </c>
      <c r="F51" s="130">
        <v>0</v>
      </c>
      <c r="G51" s="130">
        <v>0</v>
      </c>
      <c r="H51" s="130">
        <v>2</v>
      </c>
      <c r="I51" s="130">
        <v>0</v>
      </c>
      <c r="J51" s="130">
        <v>0</v>
      </c>
      <c r="K51" s="130">
        <v>0</v>
      </c>
      <c r="L51" s="130">
        <v>0</v>
      </c>
      <c r="M51" s="61">
        <f t="shared" si="3"/>
        <v>2</v>
      </c>
    </row>
    <row r="52" spans="3:13" ht="11.25">
      <c r="C52" s="2" t="s">
        <v>145</v>
      </c>
      <c r="D52" s="2" t="s">
        <v>546</v>
      </c>
      <c r="E52" s="130">
        <v>22</v>
      </c>
      <c r="F52" s="130">
        <v>23</v>
      </c>
      <c r="G52" s="130">
        <v>30</v>
      </c>
      <c r="H52" s="130">
        <v>26</v>
      </c>
      <c r="I52" s="130">
        <v>0</v>
      </c>
      <c r="J52" s="130">
        <v>0</v>
      </c>
      <c r="K52" s="130">
        <v>0</v>
      </c>
      <c r="L52" s="130">
        <v>0</v>
      </c>
      <c r="M52" s="61">
        <f t="shared" si="3"/>
        <v>101</v>
      </c>
    </row>
    <row r="53" spans="3:13" ht="11.25">
      <c r="C53" s="2" t="s">
        <v>146</v>
      </c>
      <c r="D53" s="2" t="s">
        <v>547</v>
      </c>
      <c r="E53" s="130">
        <v>5</v>
      </c>
      <c r="F53" s="130">
        <v>4</v>
      </c>
      <c r="G53" s="130">
        <v>3</v>
      </c>
      <c r="H53" s="130">
        <v>1</v>
      </c>
      <c r="I53" s="130">
        <v>0</v>
      </c>
      <c r="J53" s="130">
        <v>0</v>
      </c>
      <c r="K53" s="130">
        <v>0</v>
      </c>
      <c r="L53" s="130">
        <v>0</v>
      </c>
      <c r="M53" s="61">
        <f t="shared" si="3"/>
        <v>13</v>
      </c>
    </row>
    <row r="54" spans="3:13" ht="11.25">
      <c r="C54" s="2" t="s">
        <v>130</v>
      </c>
      <c r="D54" s="2" t="s">
        <v>131</v>
      </c>
      <c r="E54" s="130">
        <v>5</v>
      </c>
      <c r="F54" s="130">
        <v>14</v>
      </c>
      <c r="G54" s="130">
        <v>23</v>
      </c>
      <c r="H54" s="130">
        <v>36</v>
      </c>
      <c r="I54" s="130">
        <v>0</v>
      </c>
      <c r="J54" s="130">
        <v>0</v>
      </c>
      <c r="K54" s="130">
        <v>0</v>
      </c>
      <c r="L54" s="130">
        <v>0</v>
      </c>
      <c r="M54" s="61">
        <f t="shared" si="3"/>
        <v>78</v>
      </c>
    </row>
    <row r="55" spans="3:13" ht="11.25">
      <c r="C55" s="2" t="s">
        <v>132</v>
      </c>
      <c r="D55" s="2" t="s">
        <v>538</v>
      </c>
      <c r="E55" s="130">
        <v>19</v>
      </c>
      <c r="F55" s="130">
        <v>13</v>
      </c>
      <c r="G55" s="130">
        <v>38</v>
      </c>
      <c r="H55" s="130">
        <v>44</v>
      </c>
      <c r="I55" s="130">
        <v>0</v>
      </c>
      <c r="J55" s="130">
        <v>0</v>
      </c>
      <c r="K55" s="130">
        <v>0</v>
      </c>
      <c r="L55" s="130">
        <v>0</v>
      </c>
      <c r="M55" s="61">
        <f t="shared" si="3"/>
        <v>114</v>
      </c>
    </row>
    <row r="56" spans="3:13" ht="11.25">
      <c r="C56" s="2" t="s">
        <v>133</v>
      </c>
      <c r="D56" s="2" t="s">
        <v>539</v>
      </c>
      <c r="E56" s="130">
        <v>5</v>
      </c>
      <c r="F56" s="130">
        <v>11</v>
      </c>
      <c r="G56" s="130">
        <v>13</v>
      </c>
      <c r="H56" s="130">
        <v>24</v>
      </c>
      <c r="I56" s="130">
        <v>0</v>
      </c>
      <c r="J56" s="130">
        <v>0</v>
      </c>
      <c r="K56" s="130">
        <v>0</v>
      </c>
      <c r="L56" s="130">
        <v>0</v>
      </c>
      <c r="M56" s="61">
        <f t="shared" si="3"/>
        <v>53</v>
      </c>
    </row>
    <row r="57" spans="3:13" ht="11.25">
      <c r="C57" s="2" t="s">
        <v>134</v>
      </c>
      <c r="D57" s="2" t="s">
        <v>540</v>
      </c>
      <c r="E57" s="130">
        <v>6</v>
      </c>
      <c r="F57" s="130">
        <v>13</v>
      </c>
      <c r="G57" s="130">
        <v>19</v>
      </c>
      <c r="H57" s="130">
        <v>34</v>
      </c>
      <c r="I57" s="130">
        <v>0</v>
      </c>
      <c r="J57" s="130">
        <v>0</v>
      </c>
      <c r="K57" s="130">
        <v>0</v>
      </c>
      <c r="L57" s="130">
        <v>0</v>
      </c>
      <c r="M57" s="61">
        <f t="shared" si="3"/>
        <v>72</v>
      </c>
    </row>
    <row r="58" spans="3:13" ht="11.25">
      <c r="C58" s="2" t="s">
        <v>135</v>
      </c>
      <c r="D58" s="2" t="s">
        <v>541</v>
      </c>
      <c r="E58" s="130">
        <v>5</v>
      </c>
      <c r="F58" s="130">
        <v>3</v>
      </c>
      <c r="G58" s="130">
        <v>9</v>
      </c>
      <c r="H58" s="130">
        <v>8</v>
      </c>
      <c r="I58" s="130">
        <v>0</v>
      </c>
      <c r="J58" s="130">
        <v>0</v>
      </c>
      <c r="K58" s="130">
        <v>0</v>
      </c>
      <c r="L58" s="130">
        <v>0</v>
      </c>
      <c r="M58" s="61">
        <f t="shared" si="3"/>
        <v>25</v>
      </c>
    </row>
    <row r="59" spans="3:13" ht="11.25">
      <c r="C59" s="2" t="s">
        <v>136</v>
      </c>
      <c r="D59" s="2" t="s">
        <v>137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7</v>
      </c>
      <c r="K59" s="130">
        <v>0</v>
      </c>
      <c r="L59" s="130">
        <v>0</v>
      </c>
      <c r="M59" s="61">
        <f t="shared" si="3"/>
        <v>7</v>
      </c>
    </row>
    <row r="60" spans="3:13" ht="11.25">
      <c r="C60" s="2" t="s">
        <v>138</v>
      </c>
      <c r="D60" s="2" t="s">
        <v>542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21</v>
      </c>
      <c r="K60" s="130">
        <v>0</v>
      </c>
      <c r="L60" s="130">
        <v>0</v>
      </c>
      <c r="M60" s="61">
        <f t="shared" si="3"/>
        <v>21</v>
      </c>
    </row>
    <row r="61" spans="3:13" ht="11.25">
      <c r="C61" s="2" t="s">
        <v>139</v>
      </c>
      <c r="D61" s="2" t="s">
        <v>543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8</v>
      </c>
      <c r="K61" s="130">
        <v>0</v>
      </c>
      <c r="L61" s="130">
        <v>0</v>
      </c>
      <c r="M61" s="61">
        <f t="shared" si="3"/>
        <v>8</v>
      </c>
    </row>
    <row r="62" spans="3:13" ht="11.25">
      <c r="C62" s="2" t="s">
        <v>140</v>
      </c>
      <c r="D62" s="2" t="s">
        <v>544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27</v>
      </c>
      <c r="K62" s="130">
        <v>0</v>
      </c>
      <c r="L62" s="130">
        <v>0</v>
      </c>
      <c r="M62" s="61">
        <f t="shared" si="3"/>
        <v>27</v>
      </c>
    </row>
    <row r="63" spans="3:13" ht="11.25">
      <c r="C63" s="2" t="s">
        <v>141</v>
      </c>
      <c r="D63" s="2" t="s">
        <v>540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12</v>
      </c>
      <c r="K63" s="130">
        <v>0</v>
      </c>
      <c r="L63" s="130">
        <v>0</v>
      </c>
      <c r="M63" s="61">
        <f t="shared" si="3"/>
        <v>12</v>
      </c>
    </row>
    <row r="64" spans="3:13" ht="11.25">
      <c r="C64" s="98" t="s">
        <v>647</v>
      </c>
      <c r="D64" s="2" t="s">
        <v>660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2</v>
      </c>
      <c r="K64" s="130">
        <v>0</v>
      </c>
      <c r="L64" s="130">
        <v>0</v>
      </c>
      <c r="M64" s="61">
        <f t="shared" si="3"/>
        <v>2</v>
      </c>
    </row>
    <row r="65" spans="2:13" ht="11.25">
      <c r="B65" s="65" t="s">
        <v>595</v>
      </c>
      <c r="E65" s="61"/>
      <c r="F65" s="61"/>
      <c r="G65" s="61"/>
      <c r="H65" s="61"/>
      <c r="I65" s="61"/>
      <c r="J65" s="61"/>
      <c r="K65" s="61"/>
      <c r="L65" s="61"/>
      <c r="M65" s="61"/>
    </row>
    <row r="66" spans="3:13" ht="11.25">
      <c r="C66" s="2" t="s">
        <v>142</v>
      </c>
      <c r="D66" s="2" t="s">
        <v>545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1</v>
      </c>
      <c r="L66" s="131">
        <v>0</v>
      </c>
      <c r="M66" s="61">
        <f t="shared" si="3"/>
        <v>1</v>
      </c>
    </row>
    <row r="67" spans="2:13" ht="11.25">
      <c r="B67" s="65" t="s">
        <v>550</v>
      </c>
      <c r="E67" s="61">
        <f aca="true" t="shared" si="8" ref="E67:L67">SUM(E68:E79)</f>
        <v>90</v>
      </c>
      <c r="F67" s="61">
        <f t="shared" si="8"/>
        <v>124</v>
      </c>
      <c r="G67" s="61">
        <f t="shared" si="8"/>
        <v>270</v>
      </c>
      <c r="H67" s="61">
        <f t="shared" si="8"/>
        <v>352</v>
      </c>
      <c r="I67" s="61">
        <f t="shared" si="8"/>
        <v>0</v>
      </c>
      <c r="J67" s="61">
        <f t="shared" si="8"/>
        <v>105</v>
      </c>
      <c r="K67" s="61">
        <f t="shared" si="8"/>
        <v>0</v>
      </c>
      <c r="L67" s="61">
        <f t="shared" si="8"/>
        <v>0</v>
      </c>
      <c r="M67" s="61">
        <f t="shared" si="3"/>
        <v>941</v>
      </c>
    </row>
    <row r="68" spans="3:13" ht="11.25">
      <c r="C68" s="2" t="s">
        <v>152</v>
      </c>
      <c r="D68" s="2" t="s">
        <v>153</v>
      </c>
      <c r="E68" s="135">
        <v>0</v>
      </c>
      <c r="F68" s="135">
        <v>12</v>
      </c>
      <c r="G68" s="135">
        <v>11</v>
      </c>
      <c r="H68" s="135">
        <v>13</v>
      </c>
      <c r="I68" s="135">
        <v>0</v>
      </c>
      <c r="J68" s="135">
        <v>0</v>
      </c>
      <c r="K68" s="135">
        <v>0</v>
      </c>
      <c r="L68" s="135">
        <v>0</v>
      </c>
      <c r="M68" s="61">
        <f t="shared" si="3"/>
        <v>36</v>
      </c>
    </row>
    <row r="69" spans="3:13" ht="11.25">
      <c r="C69" s="2" t="s">
        <v>154</v>
      </c>
      <c r="D69" s="2" t="s">
        <v>155</v>
      </c>
      <c r="E69" s="135">
        <v>29</v>
      </c>
      <c r="F69" s="135">
        <v>30</v>
      </c>
      <c r="G69" s="135">
        <v>71</v>
      </c>
      <c r="H69" s="135">
        <v>103</v>
      </c>
      <c r="I69" s="135">
        <v>0</v>
      </c>
      <c r="J69" s="135">
        <v>0</v>
      </c>
      <c r="K69" s="135">
        <v>0</v>
      </c>
      <c r="L69" s="135">
        <v>0</v>
      </c>
      <c r="M69" s="61">
        <f t="shared" si="3"/>
        <v>233</v>
      </c>
    </row>
    <row r="70" spans="3:13" ht="11.25">
      <c r="C70" s="2" t="s">
        <v>158</v>
      </c>
      <c r="D70" s="2" t="s">
        <v>553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10</v>
      </c>
      <c r="K70" s="135">
        <v>0</v>
      </c>
      <c r="L70" s="135">
        <v>0</v>
      </c>
      <c r="M70" s="61">
        <f t="shared" si="3"/>
        <v>10</v>
      </c>
    </row>
    <row r="71" spans="3:13" ht="11.25">
      <c r="C71" s="2" t="s">
        <v>159</v>
      </c>
      <c r="D71" s="2" t="s">
        <v>554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17</v>
      </c>
      <c r="K71" s="135">
        <v>0</v>
      </c>
      <c r="L71" s="135">
        <v>0</v>
      </c>
      <c r="M71" s="61">
        <f t="shared" si="3"/>
        <v>17</v>
      </c>
    </row>
    <row r="72" spans="3:13" ht="11.25">
      <c r="C72" s="2" t="s">
        <v>160</v>
      </c>
      <c r="D72" s="2" t="s">
        <v>555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17</v>
      </c>
      <c r="K72" s="135">
        <v>0</v>
      </c>
      <c r="L72" s="135">
        <v>0</v>
      </c>
      <c r="M72" s="61">
        <f t="shared" si="3"/>
        <v>17</v>
      </c>
    </row>
    <row r="73" spans="3:13" ht="11.25">
      <c r="C73" s="2" t="s">
        <v>161</v>
      </c>
      <c r="D73" s="2" t="s">
        <v>556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15</v>
      </c>
      <c r="K73" s="135">
        <v>0</v>
      </c>
      <c r="L73" s="135">
        <v>0</v>
      </c>
      <c r="M73" s="61">
        <f t="shared" si="3"/>
        <v>15</v>
      </c>
    </row>
    <row r="74" spans="3:13" ht="11.25">
      <c r="C74" s="2" t="s">
        <v>156</v>
      </c>
      <c r="D74" s="2" t="s">
        <v>551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20</v>
      </c>
      <c r="K74" s="135">
        <v>0</v>
      </c>
      <c r="L74" s="135">
        <v>0</v>
      </c>
      <c r="M74" s="61">
        <f t="shared" si="3"/>
        <v>20</v>
      </c>
    </row>
    <row r="75" spans="3:13" ht="11.25">
      <c r="C75" s="2" t="s">
        <v>157</v>
      </c>
      <c r="D75" s="2" t="s">
        <v>552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26</v>
      </c>
      <c r="K75" s="135">
        <v>0</v>
      </c>
      <c r="L75" s="135">
        <v>0</v>
      </c>
      <c r="M75" s="61">
        <f t="shared" si="3"/>
        <v>26</v>
      </c>
    </row>
    <row r="76" spans="3:13" ht="11.25">
      <c r="C76" s="2" t="s">
        <v>162</v>
      </c>
      <c r="D76" s="2" t="s">
        <v>557</v>
      </c>
      <c r="E76" s="135">
        <v>1</v>
      </c>
      <c r="F76" s="135">
        <v>10</v>
      </c>
      <c r="G76" s="135">
        <v>32</v>
      </c>
      <c r="H76" s="135">
        <v>33</v>
      </c>
      <c r="I76" s="135">
        <v>0</v>
      </c>
      <c r="J76" s="135">
        <v>0</v>
      </c>
      <c r="K76" s="135">
        <v>0</v>
      </c>
      <c r="L76" s="135">
        <v>0</v>
      </c>
      <c r="M76" s="61">
        <f t="shared" si="3"/>
        <v>76</v>
      </c>
    </row>
    <row r="77" spans="3:13" ht="11.25">
      <c r="C77" s="2" t="s">
        <v>163</v>
      </c>
      <c r="D77" s="2" t="s">
        <v>164</v>
      </c>
      <c r="E77" s="135">
        <v>8</v>
      </c>
      <c r="F77" s="135">
        <v>19</v>
      </c>
      <c r="G77" s="135">
        <v>69</v>
      </c>
      <c r="H77" s="135">
        <v>99</v>
      </c>
      <c r="I77" s="135">
        <v>0</v>
      </c>
      <c r="J77" s="135">
        <v>0</v>
      </c>
      <c r="K77" s="135">
        <v>0</v>
      </c>
      <c r="L77" s="135">
        <v>0</v>
      </c>
      <c r="M77" s="61">
        <f aca="true" t="shared" si="9" ref="M77:M146">SUM(E77:L77)</f>
        <v>195</v>
      </c>
    </row>
    <row r="78" spans="3:13" ht="11.25">
      <c r="C78" s="2" t="s">
        <v>148</v>
      </c>
      <c r="D78" s="2" t="s">
        <v>149</v>
      </c>
      <c r="E78" s="135">
        <v>31</v>
      </c>
      <c r="F78" s="135">
        <v>21</v>
      </c>
      <c r="G78" s="135">
        <v>26</v>
      </c>
      <c r="H78" s="135">
        <v>32</v>
      </c>
      <c r="I78" s="135">
        <v>0</v>
      </c>
      <c r="J78" s="135">
        <v>0</v>
      </c>
      <c r="K78" s="135">
        <v>0</v>
      </c>
      <c r="L78" s="135">
        <v>0</v>
      </c>
      <c r="M78" s="61">
        <f t="shared" si="9"/>
        <v>110</v>
      </c>
    </row>
    <row r="79" spans="3:13" ht="11.25">
      <c r="C79" s="2" t="s">
        <v>150</v>
      </c>
      <c r="D79" s="2" t="s">
        <v>151</v>
      </c>
      <c r="E79" s="135">
        <v>21</v>
      </c>
      <c r="F79" s="135">
        <v>32</v>
      </c>
      <c r="G79" s="135">
        <v>61</v>
      </c>
      <c r="H79" s="135">
        <v>72</v>
      </c>
      <c r="I79" s="135">
        <v>0</v>
      </c>
      <c r="J79" s="135">
        <v>0</v>
      </c>
      <c r="K79" s="135">
        <v>0</v>
      </c>
      <c r="L79" s="135">
        <v>0</v>
      </c>
      <c r="M79" s="61">
        <f t="shared" si="9"/>
        <v>186</v>
      </c>
    </row>
    <row r="80" spans="2:13" ht="11.25">
      <c r="B80" s="65" t="s">
        <v>165</v>
      </c>
      <c r="E80" s="61">
        <f>SUM(E81:E96)</f>
        <v>53</v>
      </c>
      <c r="F80" s="61">
        <f aca="true" t="shared" si="10" ref="F80:L80">SUM(F81:F96)</f>
        <v>68</v>
      </c>
      <c r="G80" s="61">
        <f t="shared" si="10"/>
        <v>165</v>
      </c>
      <c r="H80" s="61">
        <f t="shared" si="10"/>
        <v>225</v>
      </c>
      <c r="I80" s="61">
        <f t="shared" si="10"/>
        <v>0</v>
      </c>
      <c r="J80" s="61">
        <f t="shared" si="10"/>
        <v>61</v>
      </c>
      <c r="K80" s="61">
        <f t="shared" si="10"/>
        <v>3</v>
      </c>
      <c r="L80" s="61">
        <f t="shared" si="10"/>
        <v>0</v>
      </c>
      <c r="M80" s="61">
        <f t="shared" si="9"/>
        <v>575</v>
      </c>
    </row>
    <row r="81" spans="3:13" ht="11.25">
      <c r="C81" s="2" t="s">
        <v>179</v>
      </c>
      <c r="D81" s="2" t="s">
        <v>560</v>
      </c>
      <c r="E81" s="132">
        <v>0</v>
      </c>
      <c r="F81" s="132">
        <v>15</v>
      </c>
      <c r="G81" s="132">
        <v>60</v>
      </c>
      <c r="H81" s="132">
        <v>84</v>
      </c>
      <c r="I81" s="132">
        <v>0</v>
      </c>
      <c r="J81" s="132">
        <v>0</v>
      </c>
      <c r="K81" s="132">
        <v>0</v>
      </c>
      <c r="L81" s="132">
        <v>0</v>
      </c>
      <c r="M81" s="61">
        <f t="shared" si="9"/>
        <v>159</v>
      </c>
    </row>
    <row r="82" spans="3:13" ht="11.25">
      <c r="C82" s="2" t="s">
        <v>180</v>
      </c>
      <c r="D82" s="2" t="s">
        <v>561</v>
      </c>
      <c r="E82" s="132">
        <v>1</v>
      </c>
      <c r="F82" s="132">
        <v>7</v>
      </c>
      <c r="G82" s="132">
        <v>15</v>
      </c>
      <c r="H82" s="132">
        <v>26</v>
      </c>
      <c r="I82" s="132">
        <v>0</v>
      </c>
      <c r="J82" s="132">
        <v>0</v>
      </c>
      <c r="K82" s="132">
        <v>0</v>
      </c>
      <c r="L82" s="132">
        <v>0</v>
      </c>
      <c r="M82" s="61">
        <f t="shared" si="9"/>
        <v>49</v>
      </c>
    </row>
    <row r="83" spans="3:13" ht="11.25">
      <c r="C83" s="2" t="s">
        <v>181</v>
      </c>
      <c r="D83" s="2" t="s">
        <v>562</v>
      </c>
      <c r="E83" s="132">
        <v>1</v>
      </c>
      <c r="F83" s="132">
        <v>13</v>
      </c>
      <c r="G83" s="132">
        <v>13</v>
      </c>
      <c r="H83" s="132">
        <v>32</v>
      </c>
      <c r="I83" s="132">
        <v>0</v>
      </c>
      <c r="J83" s="132">
        <v>0</v>
      </c>
      <c r="K83" s="132">
        <v>0</v>
      </c>
      <c r="L83" s="132">
        <v>0</v>
      </c>
      <c r="M83" s="61">
        <f t="shared" si="9"/>
        <v>59</v>
      </c>
    </row>
    <row r="84" spans="3:13" ht="11.25">
      <c r="C84" s="2" t="s">
        <v>182</v>
      </c>
      <c r="D84" s="2" t="s">
        <v>563</v>
      </c>
      <c r="E84" s="132">
        <v>11</v>
      </c>
      <c r="F84" s="132">
        <v>8</v>
      </c>
      <c r="G84" s="132">
        <v>19</v>
      </c>
      <c r="H84" s="132">
        <v>16</v>
      </c>
      <c r="I84" s="132">
        <v>0</v>
      </c>
      <c r="J84" s="132">
        <v>0</v>
      </c>
      <c r="K84" s="132">
        <v>0</v>
      </c>
      <c r="L84" s="132">
        <v>0</v>
      </c>
      <c r="M84" s="61">
        <f t="shared" si="9"/>
        <v>54</v>
      </c>
    </row>
    <row r="85" spans="3:13" ht="11.25">
      <c r="C85" s="98" t="s">
        <v>648</v>
      </c>
      <c r="D85" s="2" t="s">
        <v>661</v>
      </c>
      <c r="E85" s="132">
        <v>19</v>
      </c>
      <c r="F85" s="132">
        <v>7</v>
      </c>
      <c r="G85" s="132">
        <v>6</v>
      </c>
      <c r="H85" s="132">
        <v>4</v>
      </c>
      <c r="I85" s="132">
        <v>0</v>
      </c>
      <c r="J85" s="132">
        <v>0</v>
      </c>
      <c r="K85" s="132">
        <v>0</v>
      </c>
      <c r="L85" s="132">
        <v>0</v>
      </c>
      <c r="M85" s="61">
        <f t="shared" si="9"/>
        <v>36</v>
      </c>
    </row>
    <row r="86" spans="3:13" ht="11.25">
      <c r="C86" s="98" t="s">
        <v>649</v>
      </c>
      <c r="D86" s="2" t="s">
        <v>662</v>
      </c>
      <c r="E86" s="132">
        <v>6</v>
      </c>
      <c r="F86" s="132">
        <v>2</v>
      </c>
      <c r="G86" s="132">
        <v>1</v>
      </c>
      <c r="H86" s="132">
        <v>1</v>
      </c>
      <c r="I86" s="132">
        <v>0</v>
      </c>
      <c r="J86" s="132">
        <v>0</v>
      </c>
      <c r="K86" s="132">
        <v>0</v>
      </c>
      <c r="L86" s="132">
        <v>0</v>
      </c>
      <c r="M86" s="61">
        <f t="shared" si="9"/>
        <v>10</v>
      </c>
    </row>
    <row r="87" spans="3:13" ht="11.25">
      <c r="C87" s="2" t="s">
        <v>166</v>
      </c>
      <c r="D87" s="2" t="s">
        <v>167</v>
      </c>
      <c r="E87" s="132">
        <v>11</v>
      </c>
      <c r="F87" s="132">
        <v>5</v>
      </c>
      <c r="G87" s="132">
        <v>22</v>
      </c>
      <c r="H87" s="132">
        <v>34</v>
      </c>
      <c r="I87" s="132">
        <v>0</v>
      </c>
      <c r="J87" s="132">
        <v>0</v>
      </c>
      <c r="K87" s="132">
        <v>0</v>
      </c>
      <c r="L87" s="132">
        <v>0</v>
      </c>
      <c r="M87" s="61">
        <f t="shared" si="9"/>
        <v>72</v>
      </c>
    </row>
    <row r="88" spans="3:13" ht="11.25">
      <c r="C88" s="2" t="s">
        <v>168</v>
      </c>
      <c r="D88" s="2" t="s">
        <v>558</v>
      </c>
      <c r="E88" s="132">
        <v>1</v>
      </c>
      <c r="F88" s="132">
        <v>4</v>
      </c>
      <c r="G88" s="132">
        <v>12</v>
      </c>
      <c r="H88" s="132">
        <v>8</v>
      </c>
      <c r="I88" s="132">
        <v>0</v>
      </c>
      <c r="J88" s="132">
        <v>0</v>
      </c>
      <c r="K88" s="132">
        <v>0</v>
      </c>
      <c r="L88" s="132">
        <v>0</v>
      </c>
      <c r="M88" s="61">
        <f t="shared" si="9"/>
        <v>25</v>
      </c>
    </row>
    <row r="89" spans="3:13" ht="11.25">
      <c r="C89" s="2" t="s">
        <v>169</v>
      </c>
      <c r="D89" s="2" t="s">
        <v>170</v>
      </c>
      <c r="E89" s="132">
        <v>3</v>
      </c>
      <c r="F89" s="132">
        <v>7</v>
      </c>
      <c r="G89" s="132">
        <v>17</v>
      </c>
      <c r="H89" s="132">
        <v>20</v>
      </c>
      <c r="I89" s="132">
        <v>0</v>
      </c>
      <c r="J89" s="132">
        <v>0</v>
      </c>
      <c r="K89" s="132">
        <v>0</v>
      </c>
      <c r="L89" s="132">
        <v>0</v>
      </c>
      <c r="M89" s="61">
        <f t="shared" si="9"/>
        <v>47</v>
      </c>
    </row>
    <row r="90" spans="3:13" ht="11.25">
      <c r="C90" s="2" t="s">
        <v>171</v>
      </c>
      <c r="D90" s="2" t="s">
        <v>172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5</v>
      </c>
      <c r="K90" s="132">
        <v>0</v>
      </c>
      <c r="L90" s="132">
        <v>0</v>
      </c>
      <c r="M90" s="61">
        <f t="shared" si="9"/>
        <v>5</v>
      </c>
    </row>
    <row r="91" spans="3:13" ht="11.25">
      <c r="C91" s="2" t="s">
        <v>173</v>
      </c>
      <c r="D91" s="2" t="s">
        <v>167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9</v>
      </c>
      <c r="K91" s="132">
        <v>0</v>
      </c>
      <c r="L91" s="132">
        <v>0</v>
      </c>
      <c r="M91" s="61">
        <f t="shared" si="9"/>
        <v>9</v>
      </c>
    </row>
    <row r="92" spans="3:13" ht="11.25">
      <c r="C92" s="2" t="s">
        <v>174</v>
      </c>
      <c r="D92" s="2" t="s">
        <v>175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10</v>
      </c>
      <c r="K92" s="132">
        <v>0</v>
      </c>
      <c r="L92" s="132">
        <v>0</v>
      </c>
      <c r="M92" s="61">
        <f t="shared" si="9"/>
        <v>10</v>
      </c>
    </row>
    <row r="93" spans="3:13" ht="11.25">
      <c r="C93" s="2" t="s">
        <v>176</v>
      </c>
      <c r="D93" s="2" t="s">
        <v>177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37</v>
      </c>
      <c r="K93" s="132">
        <v>0</v>
      </c>
      <c r="L93" s="132">
        <v>0</v>
      </c>
      <c r="M93" s="61">
        <f t="shared" si="9"/>
        <v>37</v>
      </c>
    </row>
    <row r="94" spans="3:13" ht="11.25">
      <c r="C94" s="2" t="s">
        <v>595</v>
      </c>
      <c r="E94" s="61"/>
      <c r="F94" s="61"/>
      <c r="G94" s="61"/>
      <c r="H94" s="61"/>
      <c r="I94" s="61"/>
      <c r="J94" s="61"/>
      <c r="K94" s="61"/>
      <c r="L94" s="61"/>
      <c r="M94" s="61"/>
    </row>
    <row r="95" spans="3:13" ht="11.25">
      <c r="C95" s="2" t="s">
        <v>178</v>
      </c>
      <c r="D95" s="2" t="s">
        <v>559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2</v>
      </c>
      <c r="L95" s="133">
        <v>0</v>
      </c>
      <c r="M95" s="61">
        <f t="shared" si="9"/>
        <v>2</v>
      </c>
    </row>
    <row r="96" spans="3:13" ht="11.25">
      <c r="C96" s="2" t="s">
        <v>693</v>
      </c>
      <c r="D96" s="175" t="s">
        <v>700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1</v>
      </c>
      <c r="L96" s="134">
        <v>0</v>
      </c>
      <c r="M96" s="61">
        <f t="shared" si="9"/>
        <v>1</v>
      </c>
    </row>
    <row r="97" spans="5:13" ht="11.25">
      <c r="E97" s="96"/>
      <c r="F97" s="96"/>
      <c r="G97" s="96"/>
      <c r="H97" s="96"/>
      <c r="I97" s="96"/>
      <c r="J97" s="96"/>
      <c r="K97" s="96"/>
      <c r="L97" s="96"/>
      <c r="M97" s="61"/>
    </row>
    <row r="98" spans="1:13" ht="11.25">
      <c r="A98" s="67" t="s">
        <v>16</v>
      </c>
      <c r="E98" s="61">
        <f aca="true" t="shared" si="11" ref="E98:L98">E99+E103+E107+E113+E121+E129+E135+E140+E148+E157+E159+E164+E171+E179+E188+E203+E207+E212</f>
        <v>851</v>
      </c>
      <c r="F98" s="61">
        <f t="shared" si="11"/>
        <v>914</v>
      </c>
      <c r="G98" s="61">
        <f t="shared" si="11"/>
        <v>1507</v>
      </c>
      <c r="H98" s="61">
        <f t="shared" si="11"/>
        <v>1955</v>
      </c>
      <c r="I98" s="61">
        <f t="shared" si="11"/>
        <v>0</v>
      </c>
      <c r="J98" s="61">
        <f t="shared" si="11"/>
        <v>726</v>
      </c>
      <c r="K98" s="61">
        <f t="shared" si="11"/>
        <v>19</v>
      </c>
      <c r="L98" s="61">
        <f t="shared" si="11"/>
        <v>185</v>
      </c>
      <c r="M98" s="61">
        <f t="shared" si="9"/>
        <v>6157</v>
      </c>
    </row>
    <row r="99" spans="2:13" ht="11.25">
      <c r="B99" s="65" t="s">
        <v>183</v>
      </c>
      <c r="E99" s="61">
        <f>SUM(E100:E102)</f>
        <v>31</v>
      </c>
      <c r="F99" s="61">
        <f aca="true" t="shared" si="12" ref="F99:L99">SUM(F100:F102)</f>
        <v>19</v>
      </c>
      <c r="G99" s="61">
        <f t="shared" si="12"/>
        <v>22</v>
      </c>
      <c r="H99" s="61">
        <f t="shared" si="12"/>
        <v>27</v>
      </c>
      <c r="I99" s="61">
        <f t="shared" si="12"/>
        <v>0</v>
      </c>
      <c r="J99" s="61">
        <f t="shared" si="12"/>
        <v>0</v>
      </c>
      <c r="K99" s="61">
        <f t="shared" si="12"/>
        <v>0</v>
      </c>
      <c r="L99" s="61">
        <f t="shared" si="12"/>
        <v>0</v>
      </c>
      <c r="M99" s="61">
        <f t="shared" si="9"/>
        <v>99</v>
      </c>
    </row>
    <row r="100" spans="3:13" ht="11.25">
      <c r="C100" s="2" t="s">
        <v>184</v>
      </c>
      <c r="D100" s="2" t="s">
        <v>185</v>
      </c>
      <c r="E100" s="137">
        <v>16</v>
      </c>
      <c r="F100" s="137">
        <v>14</v>
      </c>
      <c r="G100" s="137">
        <v>14</v>
      </c>
      <c r="H100" s="137">
        <v>17</v>
      </c>
      <c r="I100" s="137">
        <v>0</v>
      </c>
      <c r="J100" s="137">
        <v>0</v>
      </c>
      <c r="K100" s="137">
        <v>0</v>
      </c>
      <c r="L100" s="137">
        <v>0</v>
      </c>
      <c r="M100" s="61">
        <f t="shared" si="9"/>
        <v>61</v>
      </c>
    </row>
    <row r="101" spans="3:13" ht="11.25">
      <c r="C101" s="98" t="s">
        <v>650</v>
      </c>
      <c r="D101" s="2" t="s">
        <v>663</v>
      </c>
      <c r="E101" s="137">
        <v>10</v>
      </c>
      <c r="F101" s="137">
        <v>3</v>
      </c>
      <c r="G101" s="137">
        <v>1</v>
      </c>
      <c r="H101" s="137">
        <v>1</v>
      </c>
      <c r="I101" s="137">
        <v>0</v>
      </c>
      <c r="J101" s="137">
        <v>0</v>
      </c>
      <c r="K101" s="137">
        <v>0</v>
      </c>
      <c r="L101" s="137">
        <v>0</v>
      </c>
      <c r="M101" s="61">
        <f t="shared" si="9"/>
        <v>15</v>
      </c>
    </row>
    <row r="102" spans="3:13" ht="11.25">
      <c r="C102" s="98" t="s">
        <v>651</v>
      </c>
      <c r="D102" s="2" t="s">
        <v>664</v>
      </c>
      <c r="E102" s="137">
        <v>5</v>
      </c>
      <c r="F102" s="137">
        <v>2</v>
      </c>
      <c r="G102" s="137">
        <v>7</v>
      </c>
      <c r="H102" s="137">
        <v>9</v>
      </c>
      <c r="I102" s="137">
        <v>0</v>
      </c>
      <c r="J102" s="137">
        <v>0</v>
      </c>
      <c r="K102" s="137">
        <v>0</v>
      </c>
      <c r="L102" s="137">
        <v>0</v>
      </c>
      <c r="M102" s="61">
        <f t="shared" si="9"/>
        <v>23</v>
      </c>
    </row>
    <row r="103" spans="2:13" ht="11.25">
      <c r="B103" s="65" t="s">
        <v>186</v>
      </c>
      <c r="E103" s="61">
        <f>SUM(E104:E106)</f>
        <v>33</v>
      </c>
      <c r="F103" s="61">
        <f aca="true" t="shared" si="13" ref="F103:L103">SUM(F104:F106)</f>
        <v>25</v>
      </c>
      <c r="G103" s="61">
        <f t="shared" si="13"/>
        <v>32</v>
      </c>
      <c r="H103" s="61">
        <f t="shared" si="13"/>
        <v>45</v>
      </c>
      <c r="I103" s="61">
        <f t="shared" si="13"/>
        <v>0</v>
      </c>
      <c r="J103" s="61">
        <f t="shared" si="13"/>
        <v>34</v>
      </c>
      <c r="K103" s="61">
        <f t="shared" si="13"/>
        <v>0</v>
      </c>
      <c r="L103" s="61">
        <f t="shared" si="13"/>
        <v>0</v>
      </c>
      <c r="M103" s="61">
        <f t="shared" si="9"/>
        <v>169</v>
      </c>
    </row>
    <row r="104" spans="3:13" ht="11.25">
      <c r="C104" s="2" t="s">
        <v>187</v>
      </c>
      <c r="D104" s="2" t="s">
        <v>188</v>
      </c>
      <c r="E104" s="138">
        <v>20</v>
      </c>
      <c r="F104" s="138">
        <v>18</v>
      </c>
      <c r="G104" s="138">
        <v>18</v>
      </c>
      <c r="H104" s="138">
        <v>27</v>
      </c>
      <c r="I104" s="138">
        <v>0</v>
      </c>
      <c r="J104" s="138">
        <v>33</v>
      </c>
      <c r="K104" s="138">
        <v>0</v>
      </c>
      <c r="L104" s="138">
        <v>0</v>
      </c>
      <c r="M104" s="61">
        <f t="shared" si="9"/>
        <v>116</v>
      </c>
    </row>
    <row r="105" spans="3:13" ht="11.25">
      <c r="C105" s="2" t="s">
        <v>189</v>
      </c>
      <c r="D105" s="2" t="s">
        <v>190</v>
      </c>
      <c r="E105" s="138">
        <v>13</v>
      </c>
      <c r="F105" s="138">
        <v>7</v>
      </c>
      <c r="G105" s="138">
        <v>14</v>
      </c>
      <c r="H105" s="138">
        <v>18</v>
      </c>
      <c r="I105" s="138">
        <v>0</v>
      </c>
      <c r="J105" s="138">
        <v>0</v>
      </c>
      <c r="K105" s="138">
        <v>0</v>
      </c>
      <c r="L105" s="138">
        <v>0</v>
      </c>
      <c r="M105" s="61">
        <f t="shared" si="9"/>
        <v>52</v>
      </c>
    </row>
    <row r="106" spans="3:13" ht="11.25">
      <c r="C106" s="2" t="s">
        <v>694</v>
      </c>
      <c r="D106" s="175" t="s">
        <v>701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1</v>
      </c>
      <c r="K106" s="138">
        <v>0</v>
      </c>
      <c r="L106" s="138">
        <v>0</v>
      </c>
      <c r="M106" s="61">
        <f t="shared" si="9"/>
        <v>1</v>
      </c>
    </row>
    <row r="107" spans="2:13" ht="11.25">
      <c r="B107" s="65" t="s">
        <v>564</v>
      </c>
      <c r="E107" s="61">
        <f aca="true" t="shared" si="14" ref="E107:L107">SUM(E108:E112)</f>
        <v>27</v>
      </c>
      <c r="F107" s="61">
        <f t="shared" si="14"/>
        <v>35</v>
      </c>
      <c r="G107" s="61">
        <f t="shared" si="14"/>
        <v>66</v>
      </c>
      <c r="H107" s="61">
        <f t="shared" si="14"/>
        <v>83</v>
      </c>
      <c r="I107" s="61">
        <f t="shared" si="14"/>
        <v>0</v>
      </c>
      <c r="J107" s="61">
        <f t="shared" si="14"/>
        <v>81</v>
      </c>
      <c r="K107" s="61">
        <f t="shared" si="14"/>
        <v>0</v>
      </c>
      <c r="L107" s="61">
        <f t="shared" si="14"/>
        <v>20</v>
      </c>
      <c r="M107" s="61">
        <f t="shared" si="9"/>
        <v>312</v>
      </c>
    </row>
    <row r="108" spans="3:13" ht="11.25">
      <c r="C108" s="2" t="s">
        <v>193</v>
      </c>
      <c r="D108" s="2" t="s">
        <v>194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78</v>
      </c>
      <c r="K108" s="139">
        <v>0</v>
      </c>
      <c r="L108" s="139">
        <v>0</v>
      </c>
      <c r="M108" s="61">
        <f t="shared" si="9"/>
        <v>78</v>
      </c>
    </row>
    <row r="109" spans="3:13" ht="11.25">
      <c r="C109" s="2" t="s">
        <v>195</v>
      </c>
      <c r="D109" s="2" t="s">
        <v>565</v>
      </c>
      <c r="E109" s="139">
        <v>0</v>
      </c>
      <c r="F109" s="139">
        <v>1</v>
      </c>
      <c r="G109" s="139">
        <v>2</v>
      </c>
      <c r="H109" s="139">
        <v>6</v>
      </c>
      <c r="I109" s="139">
        <v>0</v>
      </c>
      <c r="J109" s="139">
        <v>0</v>
      </c>
      <c r="K109" s="139">
        <v>0</v>
      </c>
      <c r="L109" s="139">
        <v>0</v>
      </c>
      <c r="M109" s="61">
        <f t="shared" si="9"/>
        <v>9</v>
      </c>
    </row>
    <row r="110" spans="3:13" ht="11.25">
      <c r="C110" s="2" t="s">
        <v>196</v>
      </c>
      <c r="D110" s="2" t="s">
        <v>566</v>
      </c>
      <c r="E110" s="139">
        <v>27</v>
      </c>
      <c r="F110" s="139">
        <v>34</v>
      </c>
      <c r="G110" s="139">
        <v>64</v>
      </c>
      <c r="H110" s="139">
        <v>77</v>
      </c>
      <c r="I110" s="139">
        <v>0</v>
      </c>
      <c r="J110" s="139">
        <v>0</v>
      </c>
      <c r="K110" s="139">
        <v>0</v>
      </c>
      <c r="L110" s="139">
        <v>0</v>
      </c>
      <c r="M110" s="61">
        <f t="shared" si="9"/>
        <v>202</v>
      </c>
    </row>
    <row r="111" spans="3:13" ht="11.25">
      <c r="C111" s="98" t="s">
        <v>652</v>
      </c>
      <c r="D111" s="2" t="s">
        <v>665</v>
      </c>
      <c r="E111" s="139">
        <v>0</v>
      </c>
      <c r="F111" s="139">
        <v>0</v>
      </c>
      <c r="G111" s="139">
        <v>0</v>
      </c>
      <c r="H111" s="139">
        <v>0</v>
      </c>
      <c r="I111" s="139">
        <v>0</v>
      </c>
      <c r="J111" s="139">
        <v>3</v>
      </c>
      <c r="K111" s="139">
        <v>0</v>
      </c>
      <c r="L111" s="139">
        <v>0</v>
      </c>
      <c r="M111" s="61">
        <f t="shared" si="9"/>
        <v>3</v>
      </c>
    </row>
    <row r="112" spans="3:13" ht="11.25">
      <c r="C112" s="2" t="s">
        <v>191</v>
      </c>
      <c r="D112" s="2" t="s">
        <v>192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39">
        <v>0</v>
      </c>
      <c r="L112" s="139">
        <v>20</v>
      </c>
      <c r="M112" s="61">
        <f t="shared" si="9"/>
        <v>20</v>
      </c>
    </row>
    <row r="113" spans="2:13" ht="11.25">
      <c r="B113" s="65" t="s">
        <v>197</v>
      </c>
      <c r="E113" s="61">
        <f aca="true" t="shared" si="15" ref="E113:L113">SUM(E114:E120)</f>
        <v>6</v>
      </c>
      <c r="F113" s="61">
        <f t="shared" si="15"/>
        <v>9</v>
      </c>
      <c r="G113" s="61">
        <f t="shared" si="15"/>
        <v>24</v>
      </c>
      <c r="H113" s="61">
        <f t="shared" si="15"/>
        <v>51</v>
      </c>
      <c r="I113" s="61">
        <f t="shared" si="15"/>
        <v>0</v>
      </c>
      <c r="J113" s="61">
        <f t="shared" si="15"/>
        <v>25</v>
      </c>
      <c r="K113" s="61">
        <f t="shared" si="15"/>
        <v>0</v>
      </c>
      <c r="L113" s="61">
        <f t="shared" si="15"/>
        <v>0</v>
      </c>
      <c r="M113" s="61">
        <f t="shared" si="9"/>
        <v>115</v>
      </c>
    </row>
    <row r="114" spans="3:13" ht="11.25">
      <c r="C114" s="2" t="s">
        <v>204</v>
      </c>
      <c r="D114" s="2" t="s">
        <v>205</v>
      </c>
      <c r="E114" s="140">
        <v>0</v>
      </c>
      <c r="F114" s="140">
        <v>8</v>
      </c>
      <c r="G114" s="140">
        <v>16</v>
      </c>
      <c r="H114" s="140">
        <v>48</v>
      </c>
      <c r="I114" s="140">
        <v>0</v>
      </c>
      <c r="J114" s="140">
        <v>0</v>
      </c>
      <c r="K114" s="140">
        <v>0</v>
      </c>
      <c r="L114" s="140">
        <v>0</v>
      </c>
      <c r="M114" s="61">
        <f t="shared" si="9"/>
        <v>72</v>
      </c>
    </row>
    <row r="115" spans="3:13" ht="11.25">
      <c r="C115" s="2" t="s">
        <v>206</v>
      </c>
      <c r="D115" s="2" t="s">
        <v>207</v>
      </c>
      <c r="E115" s="140">
        <v>6</v>
      </c>
      <c r="F115" s="140">
        <v>1</v>
      </c>
      <c r="G115" s="140">
        <v>6</v>
      </c>
      <c r="H115" s="140">
        <v>3</v>
      </c>
      <c r="I115" s="140">
        <v>0</v>
      </c>
      <c r="J115" s="140">
        <v>0</v>
      </c>
      <c r="K115" s="140">
        <v>0</v>
      </c>
      <c r="L115" s="140">
        <v>0</v>
      </c>
      <c r="M115" s="61">
        <f t="shared" si="9"/>
        <v>16</v>
      </c>
    </row>
    <row r="116" spans="3:13" ht="11.25">
      <c r="C116" s="98" t="s">
        <v>653</v>
      </c>
      <c r="D116" s="2" t="s">
        <v>666</v>
      </c>
      <c r="E116" s="140">
        <v>0</v>
      </c>
      <c r="F116" s="140">
        <v>0</v>
      </c>
      <c r="G116" s="140">
        <v>2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61">
        <f t="shared" si="9"/>
        <v>2</v>
      </c>
    </row>
    <row r="117" spans="3:13" ht="11.25">
      <c r="C117" s="2" t="s">
        <v>198</v>
      </c>
      <c r="D117" s="2" t="s">
        <v>199</v>
      </c>
      <c r="E117" s="140">
        <v>0</v>
      </c>
      <c r="F117" s="140">
        <v>0</v>
      </c>
      <c r="G117" s="140">
        <v>0</v>
      </c>
      <c r="H117" s="140">
        <v>0</v>
      </c>
      <c r="I117" s="140">
        <v>0</v>
      </c>
      <c r="J117" s="140">
        <v>11</v>
      </c>
      <c r="K117" s="140">
        <v>0</v>
      </c>
      <c r="L117" s="140">
        <v>0</v>
      </c>
      <c r="M117" s="61">
        <f t="shared" si="9"/>
        <v>11</v>
      </c>
    </row>
    <row r="118" spans="3:13" ht="11.25">
      <c r="C118" s="2" t="s">
        <v>200</v>
      </c>
      <c r="D118" s="2" t="s">
        <v>568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0">
        <v>8</v>
      </c>
      <c r="K118" s="140">
        <v>0</v>
      </c>
      <c r="L118" s="140">
        <v>0</v>
      </c>
      <c r="M118" s="61">
        <f t="shared" si="9"/>
        <v>8</v>
      </c>
    </row>
    <row r="119" spans="3:13" ht="11.25">
      <c r="C119" s="2" t="s">
        <v>201</v>
      </c>
      <c r="D119" s="2" t="s">
        <v>567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0">
        <v>4</v>
      </c>
      <c r="K119" s="140">
        <v>0</v>
      </c>
      <c r="L119" s="140">
        <v>0</v>
      </c>
      <c r="M119" s="61">
        <f t="shared" si="9"/>
        <v>4</v>
      </c>
    </row>
    <row r="120" spans="3:13" ht="11.25">
      <c r="C120" s="2" t="s">
        <v>202</v>
      </c>
      <c r="D120" s="2" t="s">
        <v>203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2</v>
      </c>
      <c r="K120" s="140">
        <v>0</v>
      </c>
      <c r="L120" s="140">
        <v>0</v>
      </c>
      <c r="M120" s="61">
        <f t="shared" si="9"/>
        <v>2</v>
      </c>
    </row>
    <row r="121" spans="2:13" ht="11.25">
      <c r="B121" s="65" t="s">
        <v>208</v>
      </c>
      <c r="E121" s="61">
        <f>SUM(E122:E128)</f>
        <v>101</v>
      </c>
      <c r="F121" s="61">
        <f aca="true" t="shared" si="16" ref="F121:L121">SUM(F122:F128)</f>
        <v>103</v>
      </c>
      <c r="G121" s="61">
        <f t="shared" si="16"/>
        <v>185</v>
      </c>
      <c r="H121" s="61">
        <f t="shared" si="16"/>
        <v>240</v>
      </c>
      <c r="I121" s="61">
        <f t="shared" si="16"/>
        <v>0</v>
      </c>
      <c r="J121" s="61">
        <f t="shared" si="16"/>
        <v>50</v>
      </c>
      <c r="K121" s="61">
        <f t="shared" si="16"/>
        <v>2</v>
      </c>
      <c r="L121" s="61">
        <f t="shared" si="16"/>
        <v>94</v>
      </c>
      <c r="M121" s="61">
        <f t="shared" si="9"/>
        <v>775</v>
      </c>
    </row>
    <row r="122" spans="3:13" ht="11.25">
      <c r="C122" s="2" t="s">
        <v>216</v>
      </c>
      <c r="D122" s="2" t="s">
        <v>217</v>
      </c>
      <c r="E122" s="141">
        <v>99</v>
      </c>
      <c r="F122" s="141">
        <v>43</v>
      </c>
      <c r="G122" s="141">
        <v>72</v>
      </c>
      <c r="H122" s="141">
        <v>94</v>
      </c>
      <c r="I122" s="141">
        <v>0</v>
      </c>
      <c r="J122" s="141">
        <v>46</v>
      </c>
      <c r="K122" s="141">
        <v>0</v>
      </c>
      <c r="L122" s="141">
        <v>0</v>
      </c>
      <c r="M122" s="61">
        <f t="shared" si="9"/>
        <v>354</v>
      </c>
    </row>
    <row r="123" spans="3:13" ht="11.25">
      <c r="C123" s="2" t="s">
        <v>218</v>
      </c>
      <c r="D123" s="2" t="s">
        <v>219</v>
      </c>
      <c r="E123" s="141">
        <v>0</v>
      </c>
      <c r="F123" s="141">
        <v>7</v>
      </c>
      <c r="G123" s="141">
        <v>22</v>
      </c>
      <c r="H123" s="141">
        <v>23</v>
      </c>
      <c r="I123" s="141">
        <v>0</v>
      </c>
      <c r="J123" s="141">
        <v>0</v>
      </c>
      <c r="K123" s="141">
        <v>0</v>
      </c>
      <c r="L123" s="141">
        <v>0</v>
      </c>
      <c r="M123" s="61">
        <f t="shared" si="9"/>
        <v>52</v>
      </c>
    </row>
    <row r="124" spans="3:13" ht="11.25">
      <c r="C124" s="2" t="s">
        <v>220</v>
      </c>
      <c r="D124" s="2" t="s">
        <v>221</v>
      </c>
      <c r="E124" s="141">
        <v>2</v>
      </c>
      <c r="F124" s="141">
        <v>53</v>
      </c>
      <c r="G124" s="141">
        <v>91</v>
      </c>
      <c r="H124" s="141">
        <v>123</v>
      </c>
      <c r="I124" s="141">
        <v>0</v>
      </c>
      <c r="J124" s="141">
        <v>0</v>
      </c>
      <c r="K124" s="141">
        <v>0</v>
      </c>
      <c r="L124" s="141">
        <v>0</v>
      </c>
      <c r="M124" s="61">
        <f t="shared" si="9"/>
        <v>269</v>
      </c>
    </row>
    <row r="125" spans="3:13" ht="11.25">
      <c r="C125" s="2" t="s">
        <v>211</v>
      </c>
      <c r="D125" s="2" t="s">
        <v>212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2</v>
      </c>
      <c r="K125" s="141">
        <v>0</v>
      </c>
      <c r="L125" s="141">
        <v>0</v>
      </c>
      <c r="M125" s="61">
        <f t="shared" si="9"/>
        <v>2</v>
      </c>
    </row>
    <row r="126" spans="3:13" ht="11.25">
      <c r="C126" s="2" t="s">
        <v>213</v>
      </c>
      <c r="D126" s="2" t="s">
        <v>214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2</v>
      </c>
      <c r="K126" s="141">
        <v>0</v>
      </c>
      <c r="L126" s="141">
        <v>0</v>
      </c>
      <c r="M126" s="61">
        <f t="shared" si="9"/>
        <v>2</v>
      </c>
    </row>
    <row r="127" spans="3:13" ht="11.25">
      <c r="C127" s="2" t="s">
        <v>209</v>
      </c>
      <c r="D127" s="2" t="s">
        <v>210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94</v>
      </c>
      <c r="M127" s="61">
        <f t="shared" si="9"/>
        <v>94</v>
      </c>
    </row>
    <row r="128" spans="3:13" ht="11.25">
      <c r="C128" s="2" t="s">
        <v>215</v>
      </c>
      <c r="D128" s="2" t="s">
        <v>631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2</v>
      </c>
      <c r="L128" s="141">
        <v>0</v>
      </c>
      <c r="M128" s="61">
        <f t="shared" si="9"/>
        <v>2</v>
      </c>
    </row>
    <row r="129" spans="2:13" ht="11.25">
      <c r="B129" s="65" t="s">
        <v>222</v>
      </c>
      <c r="E129" s="61">
        <f aca="true" t="shared" si="17" ref="E129:L129">SUM(E130:E134)</f>
        <v>15</v>
      </c>
      <c r="F129" s="61">
        <f t="shared" si="17"/>
        <v>28</v>
      </c>
      <c r="G129" s="61">
        <f t="shared" si="17"/>
        <v>63</v>
      </c>
      <c r="H129" s="61">
        <f t="shared" si="17"/>
        <v>84</v>
      </c>
      <c r="I129" s="61">
        <f t="shared" si="17"/>
        <v>0</v>
      </c>
      <c r="J129" s="61">
        <f t="shared" si="17"/>
        <v>22</v>
      </c>
      <c r="K129" s="61">
        <f t="shared" si="17"/>
        <v>0</v>
      </c>
      <c r="L129" s="61">
        <f t="shared" si="17"/>
        <v>0</v>
      </c>
      <c r="M129" s="61">
        <f t="shared" si="9"/>
        <v>212</v>
      </c>
    </row>
    <row r="130" spans="3:13" ht="11.25">
      <c r="C130" s="2" t="s">
        <v>223</v>
      </c>
      <c r="D130" s="2" t="s">
        <v>224</v>
      </c>
      <c r="E130" s="142">
        <v>9</v>
      </c>
      <c r="F130" s="142">
        <v>12</v>
      </c>
      <c r="G130" s="142">
        <v>17</v>
      </c>
      <c r="H130" s="142">
        <v>23</v>
      </c>
      <c r="I130" s="142">
        <v>0</v>
      </c>
      <c r="J130" s="142">
        <v>0</v>
      </c>
      <c r="K130" s="142">
        <v>0</v>
      </c>
      <c r="L130" s="142">
        <v>0</v>
      </c>
      <c r="M130" s="61">
        <f t="shared" si="9"/>
        <v>61</v>
      </c>
    </row>
    <row r="131" spans="3:13" ht="11.25">
      <c r="C131" s="2" t="s">
        <v>225</v>
      </c>
      <c r="D131" s="2" t="s">
        <v>226</v>
      </c>
      <c r="E131" s="142">
        <v>4</v>
      </c>
      <c r="F131" s="142">
        <v>5</v>
      </c>
      <c r="G131" s="142">
        <v>12</v>
      </c>
      <c r="H131" s="142">
        <v>13</v>
      </c>
      <c r="I131" s="142">
        <v>0</v>
      </c>
      <c r="J131" s="142">
        <v>0</v>
      </c>
      <c r="K131" s="142">
        <v>0</v>
      </c>
      <c r="L131" s="142">
        <v>0</v>
      </c>
      <c r="M131" s="61">
        <f t="shared" si="9"/>
        <v>34</v>
      </c>
    </row>
    <row r="132" spans="3:13" ht="11.25">
      <c r="C132" s="2" t="s">
        <v>227</v>
      </c>
      <c r="D132" s="2" t="s">
        <v>228</v>
      </c>
      <c r="E132" s="142">
        <v>0</v>
      </c>
      <c r="F132" s="142">
        <v>4</v>
      </c>
      <c r="G132" s="142">
        <v>17</v>
      </c>
      <c r="H132" s="142">
        <v>28</v>
      </c>
      <c r="I132" s="142">
        <v>0</v>
      </c>
      <c r="J132" s="142">
        <v>0</v>
      </c>
      <c r="K132" s="142">
        <v>0</v>
      </c>
      <c r="L132" s="142">
        <v>0</v>
      </c>
      <c r="M132" s="61">
        <f t="shared" si="9"/>
        <v>49</v>
      </c>
    </row>
    <row r="133" spans="3:13" ht="11.25">
      <c r="C133" s="2" t="s">
        <v>229</v>
      </c>
      <c r="D133" s="2" t="s">
        <v>230</v>
      </c>
      <c r="E133" s="142">
        <v>2</v>
      </c>
      <c r="F133" s="142">
        <v>7</v>
      </c>
      <c r="G133" s="142">
        <v>17</v>
      </c>
      <c r="H133" s="142">
        <v>20</v>
      </c>
      <c r="I133" s="142">
        <v>0</v>
      </c>
      <c r="J133" s="142">
        <v>0</v>
      </c>
      <c r="K133" s="142">
        <v>0</v>
      </c>
      <c r="L133" s="142">
        <v>0</v>
      </c>
      <c r="M133" s="61">
        <f t="shared" si="9"/>
        <v>46</v>
      </c>
    </row>
    <row r="134" spans="3:13" ht="11.25">
      <c r="C134" s="2" t="s">
        <v>231</v>
      </c>
      <c r="D134" s="2" t="s">
        <v>232</v>
      </c>
      <c r="E134" s="142">
        <v>0</v>
      </c>
      <c r="F134" s="142">
        <v>0</v>
      </c>
      <c r="G134" s="142">
        <v>0</v>
      </c>
      <c r="H134" s="142">
        <v>0</v>
      </c>
      <c r="I134" s="142">
        <v>0</v>
      </c>
      <c r="J134" s="142">
        <v>22</v>
      </c>
      <c r="K134" s="142">
        <v>0</v>
      </c>
      <c r="L134" s="142">
        <v>0</v>
      </c>
      <c r="M134" s="61">
        <f t="shared" si="9"/>
        <v>22</v>
      </c>
    </row>
    <row r="135" spans="2:13" ht="11.25">
      <c r="B135" s="65" t="s">
        <v>233</v>
      </c>
      <c r="E135" s="61">
        <f aca="true" t="shared" si="18" ref="E135:L135">SUM(E136:E139)</f>
        <v>71</v>
      </c>
      <c r="F135" s="61">
        <f t="shared" si="18"/>
        <v>104</v>
      </c>
      <c r="G135" s="61">
        <f t="shared" si="18"/>
        <v>128</v>
      </c>
      <c r="H135" s="61">
        <f t="shared" si="18"/>
        <v>217</v>
      </c>
      <c r="I135" s="61">
        <f t="shared" si="18"/>
        <v>0</v>
      </c>
      <c r="J135" s="61">
        <f t="shared" si="18"/>
        <v>54</v>
      </c>
      <c r="K135" s="61">
        <f t="shared" si="18"/>
        <v>0</v>
      </c>
      <c r="L135" s="61">
        <f t="shared" si="18"/>
        <v>0</v>
      </c>
      <c r="M135" s="61">
        <f t="shared" si="9"/>
        <v>574</v>
      </c>
    </row>
    <row r="136" spans="3:13" ht="11.25">
      <c r="C136" s="2" t="s">
        <v>234</v>
      </c>
      <c r="D136" s="2" t="s">
        <v>235</v>
      </c>
      <c r="E136" s="143">
        <v>0</v>
      </c>
      <c r="F136" s="143">
        <v>0</v>
      </c>
      <c r="G136" s="143">
        <v>0</v>
      </c>
      <c r="H136" s="143">
        <v>1</v>
      </c>
      <c r="I136" s="143">
        <v>0</v>
      </c>
      <c r="J136" s="143">
        <v>0</v>
      </c>
      <c r="K136" s="143">
        <v>0</v>
      </c>
      <c r="L136" s="143">
        <v>0</v>
      </c>
      <c r="M136" s="61">
        <f t="shared" si="9"/>
        <v>1</v>
      </c>
    </row>
    <row r="137" spans="3:13" ht="11.25">
      <c r="C137" s="2" t="s">
        <v>236</v>
      </c>
      <c r="D137" s="2" t="s">
        <v>237</v>
      </c>
      <c r="E137" s="143">
        <v>20</v>
      </c>
      <c r="F137" s="143">
        <v>24</v>
      </c>
      <c r="G137" s="143">
        <v>49</v>
      </c>
      <c r="H137" s="143">
        <v>79</v>
      </c>
      <c r="I137" s="143">
        <v>0</v>
      </c>
      <c r="J137" s="143">
        <v>54</v>
      </c>
      <c r="K137" s="143">
        <v>0</v>
      </c>
      <c r="L137" s="143">
        <v>0</v>
      </c>
      <c r="M137" s="61">
        <f t="shared" si="9"/>
        <v>226</v>
      </c>
    </row>
    <row r="138" spans="3:13" ht="11.25">
      <c r="C138" s="2" t="s">
        <v>238</v>
      </c>
      <c r="D138" s="2" t="s">
        <v>239</v>
      </c>
      <c r="E138" s="143">
        <v>0</v>
      </c>
      <c r="F138" s="143">
        <v>0</v>
      </c>
      <c r="G138" s="143">
        <v>1</v>
      </c>
      <c r="H138" s="143">
        <v>19</v>
      </c>
      <c r="I138" s="143">
        <v>0</v>
      </c>
      <c r="J138" s="143">
        <v>0</v>
      </c>
      <c r="K138" s="143">
        <v>0</v>
      </c>
      <c r="L138" s="143">
        <v>0</v>
      </c>
      <c r="M138" s="61">
        <f t="shared" si="9"/>
        <v>20</v>
      </c>
    </row>
    <row r="139" spans="3:13" ht="11.25">
      <c r="C139" s="2" t="s">
        <v>240</v>
      </c>
      <c r="D139" s="2" t="s">
        <v>241</v>
      </c>
      <c r="E139" s="143">
        <v>51</v>
      </c>
      <c r="F139" s="143">
        <v>80</v>
      </c>
      <c r="G139" s="143">
        <v>78</v>
      </c>
      <c r="H139" s="143">
        <v>118</v>
      </c>
      <c r="I139" s="143">
        <v>0</v>
      </c>
      <c r="J139" s="143">
        <v>0</v>
      </c>
      <c r="K139" s="143">
        <v>0</v>
      </c>
      <c r="L139" s="143">
        <v>0</v>
      </c>
      <c r="M139" s="61">
        <f t="shared" si="9"/>
        <v>327</v>
      </c>
    </row>
    <row r="140" spans="2:13" ht="11.25">
      <c r="B140" s="65" t="s">
        <v>569</v>
      </c>
      <c r="E140" s="61">
        <f aca="true" t="shared" si="19" ref="E140:L140">SUM(E141:E147)</f>
        <v>30</v>
      </c>
      <c r="F140" s="61">
        <f t="shared" si="19"/>
        <v>37</v>
      </c>
      <c r="G140" s="61">
        <f t="shared" si="19"/>
        <v>46</v>
      </c>
      <c r="H140" s="61">
        <f t="shared" si="19"/>
        <v>79</v>
      </c>
      <c r="I140" s="61">
        <f t="shared" si="19"/>
        <v>0</v>
      </c>
      <c r="J140" s="61">
        <f t="shared" si="19"/>
        <v>39</v>
      </c>
      <c r="K140" s="61">
        <f t="shared" si="19"/>
        <v>0</v>
      </c>
      <c r="L140" s="61">
        <f t="shared" si="19"/>
        <v>0</v>
      </c>
      <c r="M140" s="61">
        <f t="shared" si="9"/>
        <v>231</v>
      </c>
    </row>
    <row r="141" spans="3:13" ht="11.25">
      <c r="C141" s="2" t="s">
        <v>242</v>
      </c>
      <c r="D141" s="2" t="s">
        <v>243</v>
      </c>
      <c r="E141" s="144">
        <v>2</v>
      </c>
      <c r="F141" s="144">
        <v>0</v>
      </c>
      <c r="G141" s="144">
        <v>2</v>
      </c>
      <c r="H141" s="144">
        <v>8</v>
      </c>
      <c r="I141" s="144">
        <v>0</v>
      </c>
      <c r="J141" s="144">
        <v>0</v>
      </c>
      <c r="K141" s="144">
        <v>0</v>
      </c>
      <c r="L141" s="144">
        <v>0</v>
      </c>
      <c r="M141" s="61">
        <f t="shared" si="9"/>
        <v>12</v>
      </c>
    </row>
    <row r="142" spans="3:13" ht="11.25">
      <c r="C142" s="2" t="s">
        <v>244</v>
      </c>
      <c r="D142" s="2" t="s">
        <v>245</v>
      </c>
      <c r="E142" s="144">
        <v>4</v>
      </c>
      <c r="F142" s="144">
        <v>0</v>
      </c>
      <c r="G142" s="144">
        <v>2</v>
      </c>
      <c r="H142" s="144">
        <v>9</v>
      </c>
      <c r="I142" s="144">
        <v>0</v>
      </c>
      <c r="J142" s="144">
        <v>0</v>
      </c>
      <c r="K142" s="144">
        <v>0</v>
      </c>
      <c r="L142" s="144">
        <v>0</v>
      </c>
      <c r="M142" s="61">
        <f t="shared" si="9"/>
        <v>15</v>
      </c>
    </row>
    <row r="143" spans="3:13" ht="11.25">
      <c r="C143" s="2" t="s">
        <v>246</v>
      </c>
      <c r="D143" s="2" t="s">
        <v>247</v>
      </c>
      <c r="E143" s="144">
        <v>1</v>
      </c>
      <c r="F143" s="144">
        <v>1</v>
      </c>
      <c r="G143" s="144">
        <v>2</v>
      </c>
      <c r="H143" s="144">
        <v>6</v>
      </c>
      <c r="I143" s="144">
        <v>0</v>
      </c>
      <c r="J143" s="144">
        <v>0</v>
      </c>
      <c r="K143" s="144">
        <v>0</v>
      </c>
      <c r="L143" s="144">
        <v>0</v>
      </c>
      <c r="M143" s="61">
        <f t="shared" si="9"/>
        <v>10</v>
      </c>
    </row>
    <row r="144" spans="3:13" ht="11.25">
      <c r="C144" s="2" t="s">
        <v>248</v>
      </c>
      <c r="D144" s="2" t="s">
        <v>249</v>
      </c>
      <c r="E144" s="144">
        <v>2</v>
      </c>
      <c r="F144" s="144">
        <v>2</v>
      </c>
      <c r="G144" s="144">
        <v>0</v>
      </c>
      <c r="H144" s="144">
        <v>4</v>
      </c>
      <c r="I144" s="144">
        <v>0</v>
      </c>
      <c r="J144" s="144">
        <v>0</v>
      </c>
      <c r="K144" s="144">
        <v>0</v>
      </c>
      <c r="L144" s="144">
        <v>0</v>
      </c>
      <c r="M144" s="61">
        <f t="shared" si="9"/>
        <v>8</v>
      </c>
    </row>
    <row r="145" spans="3:13" ht="11.25">
      <c r="C145" s="2" t="s">
        <v>250</v>
      </c>
      <c r="D145" s="2" t="s">
        <v>251</v>
      </c>
      <c r="E145" s="144">
        <v>0</v>
      </c>
      <c r="F145" s="144">
        <v>0</v>
      </c>
      <c r="G145" s="144">
        <v>0</v>
      </c>
      <c r="H145" s="144">
        <v>0</v>
      </c>
      <c r="I145" s="144">
        <v>0</v>
      </c>
      <c r="J145" s="144">
        <v>39</v>
      </c>
      <c r="K145" s="144">
        <v>0</v>
      </c>
      <c r="L145" s="144">
        <v>0</v>
      </c>
      <c r="M145" s="61">
        <f t="shared" si="9"/>
        <v>39</v>
      </c>
    </row>
    <row r="146" spans="3:13" ht="11.25">
      <c r="C146" s="2" t="s">
        <v>252</v>
      </c>
      <c r="D146" s="2" t="s">
        <v>253</v>
      </c>
      <c r="E146" s="144">
        <v>4</v>
      </c>
      <c r="F146" s="144">
        <v>9</v>
      </c>
      <c r="G146" s="144">
        <v>18</v>
      </c>
      <c r="H146" s="144">
        <v>21</v>
      </c>
      <c r="I146" s="144">
        <v>0</v>
      </c>
      <c r="J146" s="144">
        <v>0</v>
      </c>
      <c r="K146" s="144">
        <v>0</v>
      </c>
      <c r="L146" s="144">
        <v>0</v>
      </c>
      <c r="M146" s="61">
        <f t="shared" si="9"/>
        <v>52</v>
      </c>
    </row>
    <row r="147" spans="3:13" ht="11.25">
      <c r="C147" s="2" t="s">
        <v>254</v>
      </c>
      <c r="D147" s="2" t="s">
        <v>255</v>
      </c>
      <c r="E147" s="144">
        <v>17</v>
      </c>
      <c r="F147" s="144">
        <v>25</v>
      </c>
      <c r="G147" s="144">
        <v>22</v>
      </c>
      <c r="H147" s="144">
        <v>31</v>
      </c>
      <c r="I147" s="144">
        <v>0</v>
      </c>
      <c r="J147" s="144">
        <v>0</v>
      </c>
      <c r="K147" s="144">
        <v>0</v>
      </c>
      <c r="L147" s="144">
        <v>0</v>
      </c>
      <c r="M147" s="61">
        <f aca="true" t="shared" si="20" ref="M147:M208">SUM(E147:L147)</f>
        <v>95</v>
      </c>
    </row>
    <row r="148" spans="2:13" ht="11.25">
      <c r="B148" s="65" t="s">
        <v>256</v>
      </c>
      <c r="E148" s="61">
        <f aca="true" t="shared" si="21" ref="E148:L148">SUM(E149:E156)</f>
        <v>97</v>
      </c>
      <c r="F148" s="61">
        <f t="shared" si="21"/>
        <v>73</v>
      </c>
      <c r="G148" s="61">
        <f t="shared" si="21"/>
        <v>86</v>
      </c>
      <c r="H148" s="61">
        <f t="shared" si="21"/>
        <v>120</v>
      </c>
      <c r="I148" s="61">
        <f t="shared" si="21"/>
        <v>0</v>
      </c>
      <c r="J148" s="61">
        <f t="shared" si="21"/>
        <v>79</v>
      </c>
      <c r="K148" s="61">
        <f t="shared" si="21"/>
        <v>0</v>
      </c>
      <c r="L148" s="61">
        <f t="shared" si="21"/>
        <v>17</v>
      </c>
      <c r="M148" s="61">
        <f t="shared" si="20"/>
        <v>472</v>
      </c>
    </row>
    <row r="149" spans="3:13" ht="11.25">
      <c r="C149" s="2" t="s">
        <v>259</v>
      </c>
      <c r="D149" s="2" t="s">
        <v>260</v>
      </c>
      <c r="E149" s="145">
        <v>12</v>
      </c>
      <c r="F149" s="145">
        <v>7</v>
      </c>
      <c r="G149" s="145">
        <v>14</v>
      </c>
      <c r="H149" s="145">
        <v>20</v>
      </c>
      <c r="I149" s="145">
        <v>0</v>
      </c>
      <c r="J149" s="145">
        <v>23</v>
      </c>
      <c r="K149" s="145">
        <v>0</v>
      </c>
      <c r="L149" s="145">
        <v>0</v>
      </c>
      <c r="M149" s="61">
        <f t="shared" si="20"/>
        <v>76</v>
      </c>
    </row>
    <row r="150" spans="3:13" ht="11.25">
      <c r="C150" s="2" t="s">
        <v>261</v>
      </c>
      <c r="D150" s="2" t="s">
        <v>262</v>
      </c>
      <c r="E150" s="145">
        <v>24</v>
      </c>
      <c r="F150" s="145">
        <v>19</v>
      </c>
      <c r="G150" s="145">
        <v>24</v>
      </c>
      <c r="H150" s="145">
        <v>23</v>
      </c>
      <c r="I150" s="145">
        <v>0</v>
      </c>
      <c r="J150" s="145">
        <v>31</v>
      </c>
      <c r="K150" s="145">
        <v>0</v>
      </c>
      <c r="L150" s="145">
        <v>0</v>
      </c>
      <c r="M150" s="61">
        <f t="shared" si="20"/>
        <v>121</v>
      </c>
    </row>
    <row r="151" spans="3:13" ht="11.25">
      <c r="C151" s="2" t="s">
        <v>263</v>
      </c>
      <c r="D151" s="2" t="s">
        <v>264</v>
      </c>
      <c r="E151" s="145">
        <v>0</v>
      </c>
      <c r="F151" s="145">
        <v>0</v>
      </c>
      <c r="G151" s="145">
        <v>0</v>
      </c>
      <c r="H151" s="145">
        <v>3</v>
      </c>
      <c r="I151" s="145">
        <v>0</v>
      </c>
      <c r="J151" s="145">
        <v>0</v>
      </c>
      <c r="K151" s="145">
        <v>0</v>
      </c>
      <c r="L151" s="145">
        <v>0</v>
      </c>
      <c r="M151" s="61">
        <f t="shared" si="20"/>
        <v>3</v>
      </c>
    </row>
    <row r="152" spans="3:13" ht="11.25">
      <c r="C152" s="2" t="s">
        <v>265</v>
      </c>
      <c r="D152" s="2" t="s">
        <v>266</v>
      </c>
      <c r="E152" s="145">
        <v>0</v>
      </c>
      <c r="F152" s="145">
        <v>0</v>
      </c>
      <c r="G152" s="145">
        <v>0</v>
      </c>
      <c r="H152" s="145">
        <v>0</v>
      </c>
      <c r="I152" s="145">
        <v>0</v>
      </c>
      <c r="J152" s="145">
        <v>8</v>
      </c>
      <c r="K152" s="145">
        <v>0</v>
      </c>
      <c r="L152" s="145">
        <v>0</v>
      </c>
      <c r="M152" s="61">
        <f t="shared" si="20"/>
        <v>8</v>
      </c>
    </row>
    <row r="153" spans="3:13" ht="11.25">
      <c r="C153" s="2" t="s">
        <v>267</v>
      </c>
      <c r="D153" s="2" t="s">
        <v>268</v>
      </c>
      <c r="E153" s="145">
        <v>0</v>
      </c>
      <c r="F153" s="145">
        <v>0</v>
      </c>
      <c r="G153" s="145">
        <v>0</v>
      </c>
      <c r="H153" s="145">
        <v>0</v>
      </c>
      <c r="I153" s="145">
        <v>0</v>
      </c>
      <c r="J153" s="145">
        <v>8</v>
      </c>
      <c r="K153" s="145">
        <v>0</v>
      </c>
      <c r="L153" s="145">
        <v>0</v>
      </c>
      <c r="M153" s="61">
        <f t="shared" si="20"/>
        <v>8</v>
      </c>
    </row>
    <row r="154" spans="3:13" ht="11.25">
      <c r="C154" s="2" t="s">
        <v>269</v>
      </c>
      <c r="D154" s="2" t="s">
        <v>270</v>
      </c>
      <c r="E154" s="145">
        <v>61</v>
      </c>
      <c r="F154" s="145">
        <v>47</v>
      </c>
      <c r="G154" s="145">
        <v>48</v>
      </c>
      <c r="H154" s="145">
        <v>74</v>
      </c>
      <c r="I154" s="145">
        <v>0</v>
      </c>
      <c r="J154" s="145">
        <v>0</v>
      </c>
      <c r="K154" s="145">
        <v>0</v>
      </c>
      <c r="L154" s="145">
        <v>0</v>
      </c>
      <c r="M154" s="61">
        <f t="shared" si="20"/>
        <v>230</v>
      </c>
    </row>
    <row r="155" spans="3:13" ht="11.25">
      <c r="C155" s="2" t="s">
        <v>271</v>
      </c>
      <c r="D155" s="2" t="s">
        <v>570</v>
      </c>
      <c r="E155" s="145">
        <v>0</v>
      </c>
      <c r="F155" s="145">
        <v>0</v>
      </c>
      <c r="G155" s="145">
        <v>0</v>
      </c>
      <c r="H155" s="145">
        <v>0</v>
      </c>
      <c r="I155" s="145">
        <v>0</v>
      </c>
      <c r="J155" s="145">
        <v>9</v>
      </c>
      <c r="K155" s="145">
        <v>0</v>
      </c>
      <c r="L155" s="145">
        <v>0</v>
      </c>
      <c r="M155" s="61">
        <f t="shared" si="20"/>
        <v>9</v>
      </c>
    </row>
    <row r="156" spans="3:13" ht="11.25">
      <c r="C156" s="2" t="s">
        <v>257</v>
      </c>
      <c r="D156" s="2" t="s">
        <v>258</v>
      </c>
      <c r="E156" s="145">
        <v>0</v>
      </c>
      <c r="F156" s="145">
        <v>0</v>
      </c>
      <c r="G156" s="145">
        <v>0</v>
      </c>
      <c r="H156" s="145">
        <v>0</v>
      </c>
      <c r="I156" s="145">
        <v>0</v>
      </c>
      <c r="J156" s="145">
        <v>0</v>
      </c>
      <c r="K156" s="145">
        <v>0</v>
      </c>
      <c r="L156" s="145">
        <v>17</v>
      </c>
      <c r="M156" s="61">
        <f t="shared" si="20"/>
        <v>17</v>
      </c>
    </row>
    <row r="157" spans="2:13" ht="11.25">
      <c r="B157" s="65" t="s">
        <v>272</v>
      </c>
      <c r="E157" s="61">
        <f aca="true" t="shared" si="22" ref="E157:L157">SUM(E158)</f>
        <v>4</v>
      </c>
      <c r="F157" s="61">
        <f t="shared" si="22"/>
        <v>4</v>
      </c>
      <c r="G157" s="61">
        <f t="shared" si="22"/>
        <v>21</v>
      </c>
      <c r="H157" s="61">
        <f t="shared" si="22"/>
        <v>24</v>
      </c>
      <c r="I157" s="61">
        <f t="shared" si="22"/>
        <v>0</v>
      </c>
      <c r="J157" s="61">
        <f t="shared" si="22"/>
        <v>0</v>
      </c>
      <c r="K157" s="61">
        <f t="shared" si="22"/>
        <v>0</v>
      </c>
      <c r="L157" s="61">
        <f t="shared" si="22"/>
        <v>0</v>
      </c>
      <c r="M157" s="61">
        <f t="shared" si="20"/>
        <v>53</v>
      </c>
    </row>
    <row r="158" spans="3:13" ht="11.25">
      <c r="C158" s="2" t="s">
        <v>273</v>
      </c>
      <c r="D158" s="2" t="s">
        <v>274</v>
      </c>
      <c r="E158" s="146">
        <v>4</v>
      </c>
      <c r="F158" s="146">
        <v>4</v>
      </c>
      <c r="G158" s="146">
        <v>21</v>
      </c>
      <c r="H158" s="146">
        <v>24</v>
      </c>
      <c r="I158" s="146">
        <v>0</v>
      </c>
      <c r="J158" s="146">
        <v>0</v>
      </c>
      <c r="K158" s="146">
        <v>0</v>
      </c>
      <c r="L158" s="146">
        <v>0</v>
      </c>
      <c r="M158" s="61">
        <f t="shared" si="20"/>
        <v>53</v>
      </c>
    </row>
    <row r="159" spans="2:13" ht="11.25">
      <c r="B159" s="65" t="s">
        <v>275</v>
      </c>
      <c r="E159" s="61">
        <f aca="true" t="shared" si="23" ref="E159:L159">SUM(E160:E163)</f>
        <v>26</v>
      </c>
      <c r="F159" s="61">
        <f t="shared" si="23"/>
        <v>26</v>
      </c>
      <c r="G159" s="61">
        <f t="shared" si="23"/>
        <v>21</v>
      </c>
      <c r="H159" s="61">
        <f t="shared" si="23"/>
        <v>41</v>
      </c>
      <c r="I159" s="61">
        <f t="shared" si="23"/>
        <v>0</v>
      </c>
      <c r="J159" s="61">
        <f t="shared" si="23"/>
        <v>0</v>
      </c>
      <c r="K159" s="61">
        <f t="shared" si="23"/>
        <v>0</v>
      </c>
      <c r="L159" s="61">
        <f t="shared" si="23"/>
        <v>0</v>
      </c>
      <c r="M159" s="61">
        <f t="shared" si="20"/>
        <v>114</v>
      </c>
    </row>
    <row r="160" spans="3:13" ht="11.25">
      <c r="C160" s="2" t="s">
        <v>276</v>
      </c>
      <c r="D160" s="2" t="s">
        <v>277</v>
      </c>
      <c r="E160" s="147">
        <v>4</v>
      </c>
      <c r="F160" s="147">
        <v>2</v>
      </c>
      <c r="G160" s="147">
        <v>5</v>
      </c>
      <c r="H160" s="147">
        <v>24</v>
      </c>
      <c r="I160" s="147">
        <v>0</v>
      </c>
      <c r="J160" s="147">
        <v>0</v>
      </c>
      <c r="K160" s="147">
        <v>0</v>
      </c>
      <c r="L160" s="147">
        <v>0</v>
      </c>
      <c r="M160" s="61">
        <f t="shared" si="20"/>
        <v>35</v>
      </c>
    </row>
    <row r="161" spans="3:13" ht="11.25">
      <c r="C161" s="2" t="s">
        <v>278</v>
      </c>
      <c r="D161" s="2" t="s">
        <v>279</v>
      </c>
      <c r="E161" s="147">
        <v>0</v>
      </c>
      <c r="F161" s="147">
        <v>2</v>
      </c>
      <c r="G161" s="147">
        <v>0</v>
      </c>
      <c r="H161" s="147">
        <v>3</v>
      </c>
      <c r="I161" s="147">
        <v>0</v>
      </c>
      <c r="J161" s="147">
        <v>0</v>
      </c>
      <c r="K161" s="147">
        <v>0</v>
      </c>
      <c r="L161" s="147">
        <v>0</v>
      </c>
      <c r="M161" s="61">
        <f t="shared" si="20"/>
        <v>5</v>
      </c>
    </row>
    <row r="162" spans="3:13" ht="11.25">
      <c r="C162" s="2" t="s">
        <v>280</v>
      </c>
      <c r="D162" s="2" t="s">
        <v>281</v>
      </c>
      <c r="E162" s="147">
        <v>15</v>
      </c>
      <c r="F162" s="147">
        <v>15</v>
      </c>
      <c r="G162" s="147">
        <v>8</v>
      </c>
      <c r="H162" s="147">
        <v>2</v>
      </c>
      <c r="I162" s="147">
        <v>0</v>
      </c>
      <c r="J162" s="147">
        <v>0</v>
      </c>
      <c r="K162" s="147">
        <v>0</v>
      </c>
      <c r="L162" s="147">
        <v>0</v>
      </c>
      <c r="M162" s="61">
        <f t="shared" si="20"/>
        <v>40</v>
      </c>
    </row>
    <row r="163" spans="3:13" ht="11.25">
      <c r="C163" s="2" t="s">
        <v>282</v>
      </c>
      <c r="D163" s="2" t="s">
        <v>283</v>
      </c>
      <c r="E163" s="147">
        <v>7</v>
      </c>
      <c r="F163" s="147">
        <v>7</v>
      </c>
      <c r="G163" s="147">
        <v>8</v>
      </c>
      <c r="H163" s="147">
        <v>12</v>
      </c>
      <c r="I163" s="147">
        <v>0</v>
      </c>
      <c r="J163" s="147">
        <v>0</v>
      </c>
      <c r="K163" s="147">
        <v>0</v>
      </c>
      <c r="L163" s="147">
        <v>0</v>
      </c>
      <c r="M163" s="61">
        <f t="shared" si="20"/>
        <v>34</v>
      </c>
    </row>
    <row r="164" spans="2:13" ht="11.25">
      <c r="B164" s="65" t="s">
        <v>284</v>
      </c>
      <c r="E164" s="61">
        <f aca="true" t="shared" si="24" ref="E164:L164">SUM(E165:E170)</f>
        <v>38</v>
      </c>
      <c r="F164" s="61">
        <f t="shared" si="24"/>
        <v>50</v>
      </c>
      <c r="G164" s="61">
        <f t="shared" si="24"/>
        <v>95</v>
      </c>
      <c r="H164" s="61">
        <f t="shared" si="24"/>
        <v>146</v>
      </c>
      <c r="I164" s="61">
        <f t="shared" si="24"/>
        <v>0</v>
      </c>
      <c r="J164" s="61">
        <f t="shared" si="24"/>
        <v>27</v>
      </c>
      <c r="K164" s="61">
        <f t="shared" si="24"/>
        <v>0</v>
      </c>
      <c r="L164" s="61">
        <f t="shared" si="24"/>
        <v>0</v>
      </c>
      <c r="M164" s="61">
        <f t="shared" si="20"/>
        <v>356</v>
      </c>
    </row>
    <row r="165" spans="3:13" ht="11.25">
      <c r="C165" s="2" t="s">
        <v>285</v>
      </c>
      <c r="D165" s="2" t="s">
        <v>286</v>
      </c>
      <c r="E165" s="148">
        <v>24</v>
      </c>
      <c r="F165" s="148">
        <v>41</v>
      </c>
      <c r="G165" s="148">
        <v>80</v>
      </c>
      <c r="H165" s="148">
        <v>140</v>
      </c>
      <c r="I165" s="148">
        <v>0</v>
      </c>
      <c r="J165" s="148">
        <v>4</v>
      </c>
      <c r="K165" s="148">
        <v>0</v>
      </c>
      <c r="L165" s="148">
        <v>0</v>
      </c>
      <c r="M165" s="61">
        <f t="shared" si="20"/>
        <v>289</v>
      </c>
    </row>
    <row r="166" spans="3:13" ht="11.25">
      <c r="C166" s="2" t="s">
        <v>287</v>
      </c>
      <c r="D166" s="2" t="s">
        <v>288</v>
      </c>
      <c r="E166" s="148">
        <v>3</v>
      </c>
      <c r="F166" s="148">
        <v>2</v>
      </c>
      <c r="G166" s="148">
        <v>2</v>
      </c>
      <c r="H166" s="148">
        <v>0</v>
      </c>
      <c r="I166" s="148">
        <v>0</v>
      </c>
      <c r="J166" s="148">
        <v>4</v>
      </c>
      <c r="K166" s="148">
        <v>0</v>
      </c>
      <c r="L166" s="148">
        <v>0</v>
      </c>
      <c r="M166" s="61">
        <f t="shared" si="20"/>
        <v>11</v>
      </c>
    </row>
    <row r="167" spans="3:13" ht="11.25">
      <c r="C167" s="2" t="s">
        <v>289</v>
      </c>
      <c r="D167" s="2" t="s">
        <v>571</v>
      </c>
      <c r="E167" s="148">
        <v>0</v>
      </c>
      <c r="F167" s="148">
        <v>0</v>
      </c>
      <c r="G167" s="148">
        <v>0</v>
      </c>
      <c r="H167" s="148">
        <v>0</v>
      </c>
      <c r="I167" s="148">
        <v>0</v>
      </c>
      <c r="J167" s="148">
        <v>10</v>
      </c>
      <c r="K167" s="148">
        <v>0</v>
      </c>
      <c r="L167" s="148">
        <v>0</v>
      </c>
      <c r="M167" s="61">
        <f t="shared" si="20"/>
        <v>10</v>
      </c>
    </row>
    <row r="168" spans="3:13" ht="11.25">
      <c r="C168" s="2" t="s">
        <v>290</v>
      </c>
      <c r="D168" s="2" t="s">
        <v>291</v>
      </c>
      <c r="E168" s="148">
        <v>0</v>
      </c>
      <c r="F168" s="148">
        <v>0</v>
      </c>
      <c r="G168" s="148">
        <v>0</v>
      </c>
      <c r="H168" s="148">
        <v>0</v>
      </c>
      <c r="I168" s="148">
        <v>0</v>
      </c>
      <c r="J168" s="148">
        <v>9</v>
      </c>
      <c r="K168" s="148">
        <v>0</v>
      </c>
      <c r="L168" s="148">
        <v>0</v>
      </c>
      <c r="M168" s="61">
        <f t="shared" si="20"/>
        <v>9</v>
      </c>
    </row>
    <row r="169" spans="3:13" ht="11.25">
      <c r="C169" s="2" t="s">
        <v>292</v>
      </c>
      <c r="D169" s="2" t="s">
        <v>293</v>
      </c>
      <c r="E169" s="148">
        <v>3</v>
      </c>
      <c r="F169" s="148">
        <v>1</v>
      </c>
      <c r="G169" s="148">
        <v>6</v>
      </c>
      <c r="H169" s="148">
        <v>4</v>
      </c>
      <c r="I169" s="148">
        <v>0</v>
      </c>
      <c r="J169" s="148">
        <v>0</v>
      </c>
      <c r="K169" s="148">
        <v>0</v>
      </c>
      <c r="L169" s="148">
        <v>0</v>
      </c>
      <c r="M169" s="61">
        <f t="shared" si="20"/>
        <v>14</v>
      </c>
    </row>
    <row r="170" spans="3:13" ht="11.25">
      <c r="C170" s="2" t="s">
        <v>294</v>
      </c>
      <c r="D170" s="2" t="s">
        <v>572</v>
      </c>
      <c r="E170" s="148">
        <v>8</v>
      </c>
      <c r="F170" s="148">
        <v>6</v>
      </c>
      <c r="G170" s="148">
        <v>7</v>
      </c>
      <c r="H170" s="148">
        <v>2</v>
      </c>
      <c r="I170" s="148">
        <v>0</v>
      </c>
      <c r="J170" s="148">
        <v>0</v>
      </c>
      <c r="K170" s="148">
        <v>0</v>
      </c>
      <c r="L170" s="148">
        <v>0</v>
      </c>
      <c r="M170" s="61">
        <f t="shared" si="20"/>
        <v>23</v>
      </c>
    </row>
    <row r="171" spans="2:13" ht="11.25">
      <c r="B171" s="65" t="s">
        <v>295</v>
      </c>
      <c r="E171" s="61">
        <f aca="true" t="shared" si="25" ref="E171:L171">SUM(E172:E178)</f>
        <v>115</v>
      </c>
      <c r="F171" s="61">
        <f t="shared" si="25"/>
        <v>104</v>
      </c>
      <c r="G171" s="61">
        <f t="shared" si="25"/>
        <v>140</v>
      </c>
      <c r="H171" s="61">
        <f t="shared" si="25"/>
        <v>145</v>
      </c>
      <c r="I171" s="61">
        <f t="shared" si="25"/>
        <v>0</v>
      </c>
      <c r="J171" s="61">
        <f t="shared" si="25"/>
        <v>67</v>
      </c>
      <c r="K171" s="61">
        <f t="shared" si="25"/>
        <v>16</v>
      </c>
      <c r="L171" s="61">
        <f t="shared" si="25"/>
        <v>35</v>
      </c>
      <c r="M171" s="61">
        <f t="shared" si="20"/>
        <v>622</v>
      </c>
    </row>
    <row r="172" spans="3:13" ht="11.25">
      <c r="C172" s="2" t="s">
        <v>298</v>
      </c>
      <c r="D172" s="2" t="s">
        <v>299</v>
      </c>
      <c r="E172" s="149">
        <v>115</v>
      </c>
      <c r="F172" s="149">
        <v>104</v>
      </c>
      <c r="G172" s="149">
        <v>140</v>
      </c>
      <c r="H172" s="149">
        <v>145</v>
      </c>
      <c r="I172" s="149">
        <v>0</v>
      </c>
      <c r="J172" s="149">
        <v>0</v>
      </c>
      <c r="K172" s="149">
        <v>0</v>
      </c>
      <c r="L172" s="149">
        <v>0</v>
      </c>
      <c r="M172" s="61">
        <f t="shared" si="20"/>
        <v>504</v>
      </c>
    </row>
    <row r="173" spans="3:13" ht="11.25">
      <c r="C173" s="2" t="s">
        <v>300</v>
      </c>
      <c r="D173" s="2" t="s">
        <v>301</v>
      </c>
      <c r="E173" s="149">
        <v>0</v>
      </c>
      <c r="F173" s="149">
        <v>0</v>
      </c>
      <c r="G173" s="149">
        <v>0</v>
      </c>
      <c r="H173" s="149">
        <v>0</v>
      </c>
      <c r="I173" s="149">
        <v>0</v>
      </c>
      <c r="J173" s="149">
        <v>11</v>
      </c>
      <c r="K173" s="149">
        <v>0</v>
      </c>
      <c r="L173" s="149">
        <v>0</v>
      </c>
      <c r="M173" s="61">
        <f t="shared" si="20"/>
        <v>11</v>
      </c>
    </row>
    <row r="174" spans="3:13" ht="11.25">
      <c r="C174" s="2" t="s">
        <v>302</v>
      </c>
      <c r="D174" s="2" t="s">
        <v>303</v>
      </c>
      <c r="E174" s="149">
        <v>0</v>
      </c>
      <c r="F174" s="149">
        <v>0</v>
      </c>
      <c r="G174" s="149">
        <v>0</v>
      </c>
      <c r="H174" s="149">
        <v>0</v>
      </c>
      <c r="I174" s="149">
        <v>0</v>
      </c>
      <c r="J174" s="149">
        <v>15</v>
      </c>
      <c r="K174" s="149">
        <v>0</v>
      </c>
      <c r="L174" s="149">
        <v>0</v>
      </c>
      <c r="M174" s="61">
        <f t="shared" si="20"/>
        <v>15</v>
      </c>
    </row>
    <row r="175" spans="3:13" ht="11.25">
      <c r="C175" s="2" t="s">
        <v>304</v>
      </c>
      <c r="D175" s="2" t="s">
        <v>305</v>
      </c>
      <c r="E175" s="149">
        <v>0</v>
      </c>
      <c r="F175" s="149">
        <v>0</v>
      </c>
      <c r="G175" s="149">
        <v>0</v>
      </c>
      <c r="H175" s="149">
        <v>0</v>
      </c>
      <c r="I175" s="149">
        <v>0</v>
      </c>
      <c r="J175" s="149">
        <v>9</v>
      </c>
      <c r="K175" s="149">
        <v>0</v>
      </c>
      <c r="L175" s="149">
        <v>0</v>
      </c>
      <c r="M175" s="61">
        <f t="shared" si="20"/>
        <v>9</v>
      </c>
    </row>
    <row r="176" spans="3:13" ht="11.25">
      <c r="C176" s="2" t="s">
        <v>306</v>
      </c>
      <c r="D176" s="2" t="s">
        <v>307</v>
      </c>
      <c r="E176" s="149">
        <v>0</v>
      </c>
      <c r="F176" s="149">
        <v>0</v>
      </c>
      <c r="G176" s="149">
        <v>0</v>
      </c>
      <c r="H176" s="149">
        <v>0</v>
      </c>
      <c r="I176" s="149">
        <v>0</v>
      </c>
      <c r="J176" s="149">
        <v>3</v>
      </c>
      <c r="K176" s="149">
        <v>0</v>
      </c>
      <c r="L176" s="149">
        <v>0</v>
      </c>
      <c r="M176" s="61">
        <f t="shared" si="20"/>
        <v>3</v>
      </c>
    </row>
    <row r="177" spans="3:13" ht="11.25">
      <c r="C177" s="2" t="s">
        <v>308</v>
      </c>
      <c r="D177" s="2" t="s">
        <v>309</v>
      </c>
      <c r="E177" s="149">
        <v>0</v>
      </c>
      <c r="F177" s="149">
        <v>0</v>
      </c>
      <c r="G177" s="149">
        <v>0</v>
      </c>
      <c r="H177" s="149">
        <v>0</v>
      </c>
      <c r="I177" s="149">
        <v>0</v>
      </c>
      <c r="J177" s="149">
        <v>0</v>
      </c>
      <c r="K177" s="149">
        <v>16</v>
      </c>
      <c r="L177" s="149">
        <v>35</v>
      </c>
      <c r="M177" s="61">
        <f t="shared" si="20"/>
        <v>51</v>
      </c>
    </row>
    <row r="178" spans="3:13" ht="11.25">
      <c r="C178" s="2" t="s">
        <v>296</v>
      </c>
      <c r="D178" s="2" t="s">
        <v>297</v>
      </c>
      <c r="E178" s="149">
        <v>0</v>
      </c>
      <c r="F178" s="149">
        <v>0</v>
      </c>
      <c r="G178" s="149">
        <v>0</v>
      </c>
      <c r="H178" s="149">
        <v>0</v>
      </c>
      <c r="I178" s="149">
        <v>0</v>
      </c>
      <c r="J178" s="149">
        <v>29</v>
      </c>
      <c r="K178" s="149">
        <v>0</v>
      </c>
      <c r="L178" s="149">
        <v>0</v>
      </c>
      <c r="M178" s="61">
        <f t="shared" si="20"/>
        <v>29</v>
      </c>
    </row>
    <row r="179" spans="2:13" ht="11.25">
      <c r="B179" s="65" t="s">
        <v>310</v>
      </c>
      <c r="E179" s="61">
        <f aca="true" t="shared" si="26" ref="E179:L179">SUM(E180:E187)</f>
        <v>103</v>
      </c>
      <c r="F179" s="61">
        <f t="shared" si="26"/>
        <v>87</v>
      </c>
      <c r="G179" s="61">
        <f t="shared" si="26"/>
        <v>142</v>
      </c>
      <c r="H179" s="61">
        <f t="shared" si="26"/>
        <v>204</v>
      </c>
      <c r="I179" s="61">
        <f t="shared" si="26"/>
        <v>0</v>
      </c>
      <c r="J179" s="61">
        <f t="shared" si="26"/>
        <v>39</v>
      </c>
      <c r="K179" s="61">
        <f t="shared" si="26"/>
        <v>0</v>
      </c>
      <c r="L179" s="61">
        <f t="shared" si="26"/>
        <v>19</v>
      </c>
      <c r="M179" s="61">
        <f t="shared" si="20"/>
        <v>594</v>
      </c>
    </row>
    <row r="180" spans="3:13" ht="11.25">
      <c r="C180" s="2" t="s">
        <v>311</v>
      </c>
      <c r="D180" s="2" t="s">
        <v>312</v>
      </c>
      <c r="E180" s="150">
        <v>81</v>
      </c>
      <c r="F180" s="150">
        <v>68</v>
      </c>
      <c r="G180" s="150">
        <v>109</v>
      </c>
      <c r="H180" s="150">
        <v>151</v>
      </c>
      <c r="I180" s="150">
        <v>0</v>
      </c>
      <c r="J180" s="150">
        <v>11</v>
      </c>
      <c r="K180" s="150">
        <v>0</v>
      </c>
      <c r="L180" s="150">
        <v>10</v>
      </c>
      <c r="M180" s="61">
        <f t="shared" si="20"/>
        <v>430</v>
      </c>
    </row>
    <row r="181" spans="3:13" ht="11.25">
      <c r="C181" s="2" t="s">
        <v>316</v>
      </c>
      <c r="D181" s="2" t="s">
        <v>317</v>
      </c>
      <c r="E181" s="150">
        <v>0</v>
      </c>
      <c r="F181" s="150">
        <v>0</v>
      </c>
      <c r="G181" s="150">
        <v>0</v>
      </c>
      <c r="H181" s="150">
        <v>0</v>
      </c>
      <c r="I181" s="150">
        <v>0</v>
      </c>
      <c r="J181" s="150">
        <v>4</v>
      </c>
      <c r="K181" s="150">
        <v>0</v>
      </c>
      <c r="L181" s="150">
        <v>0</v>
      </c>
      <c r="M181" s="61">
        <f t="shared" si="20"/>
        <v>4</v>
      </c>
    </row>
    <row r="182" spans="3:13" ht="11.25">
      <c r="C182" s="2" t="s">
        <v>318</v>
      </c>
      <c r="D182" s="2" t="s">
        <v>319</v>
      </c>
      <c r="E182" s="150">
        <v>0</v>
      </c>
      <c r="F182" s="150">
        <v>0</v>
      </c>
      <c r="G182" s="150">
        <v>0</v>
      </c>
      <c r="H182" s="150">
        <v>0</v>
      </c>
      <c r="I182" s="150">
        <v>0</v>
      </c>
      <c r="J182" s="150">
        <v>12</v>
      </c>
      <c r="K182" s="150">
        <v>0</v>
      </c>
      <c r="L182" s="150">
        <v>0</v>
      </c>
      <c r="M182" s="61">
        <f t="shared" si="20"/>
        <v>12</v>
      </c>
    </row>
    <row r="183" spans="3:13" ht="11.25">
      <c r="C183" s="2" t="s">
        <v>320</v>
      </c>
      <c r="D183" s="2" t="s">
        <v>321</v>
      </c>
      <c r="E183" s="150">
        <v>4</v>
      </c>
      <c r="F183" s="150">
        <v>4</v>
      </c>
      <c r="G183" s="150">
        <v>11</v>
      </c>
      <c r="H183" s="150">
        <v>3</v>
      </c>
      <c r="I183" s="150">
        <v>0</v>
      </c>
      <c r="J183" s="150">
        <v>0</v>
      </c>
      <c r="K183" s="150">
        <v>0</v>
      </c>
      <c r="L183" s="150">
        <v>0</v>
      </c>
      <c r="M183" s="61">
        <f t="shared" si="20"/>
        <v>22</v>
      </c>
    </row>
    <row r="184" spans="3:13" ht="11.25">
      <c r="C184" s="2" t="s">
        <v>322</v>
      </c>
      <c r="D184" s="2" t="s">
        <v>605</v>
      </c>
      <c r="E184" s="150">
        <v>0</v>
      </c>
      <c r="F184" s="150">
        <v>0</v>
      </c>
      <c r="G184" s="150">
        <v>0</v>
      </c>
      <c r="H184" s="150">
        <v>0</v>
      </c>
      <c r="I184" s="150">
        <v>0</v>
      </c>
      <c r="J184" s="150">
        <v>10</v>
      </c>
      <c r="K184" s="150">
        <v>0</v>
      </c>
      <c r="L184" s="150">
        <v>5</v>
      </c>
      <c r="M184" s="61">
        <f t="shared" si="20"/>
        <v>15</v>
      </c>
    </row>
    <row r="185" spans="3:13" ht="11.25">
      <c r="C185" s="2" t="s">
        <v>313</v>
      </c>
      <c r="D185" s="2" t="s">
        <v>314</v>
      </c>
      <c r="E185" s="150">
        <v>0</v>
      </c>
      <c r="F185" s="150">
        <v>0</v>
      </c>
      <c r="G185" s="150">
        <v>0</v>
      </c>
      <c r="H185" s="150">
        <v>0</v>
      </c>
      <c r="I185" s="150">
        <v>0</v>
      </c>
      <c r="J185" s="150">
        <v>2</v>
      </c>
      <c r="K185" s="150">
        <v>0</v>
      </c>
      <c r="L185" s="150">
        <v>0</v>
      </c>
      <c r="M185" s="61">
        <f t="shared" si="20"/>
        <v>2</v>
      </c>
    </row>
    <row r="186" spans="3:13" ht="11.25">
      <c r="C186" s="2" t="s">
        <v>315</v>
      </c>
      <c r="D186" s="2" t="s">
        <v>621</v>
      </c>
      <c r="E186" s="150">
        <v>0</v>
      </c>
      <c r="F186" s="150">
        <v>0</v>
      </c>
      <c r="G186" s="150">
        <v>0</v>
      </c>
      <c r="H186" s="150">
        <v>0</v>
      </c>
      <c r="I186" s="150">
        <v>0</v>
      </c>
      <c r="J186" s="150">
        <v>0</v>
      </c>
      <c r="K186" s="150">
        <v>0</v>
      </c>
      <c r="L186" s="150">
        <v>4</v>
      </c>
      <c r="M186" s="61">
        <f t="shared" si="20"/>
        <v>4</v>
      </c>
    </row>
    <row r="187" spans="3:13" ht="11.25">
      <c r="C187" s="2" t="s">
        <v>324</v>
      </c>
      <c r="D187" s="2" t="s">
        <v>325</v>
      </c>
      <c r="E187" s="150">
        <v>18</v>
      </c>
      <c r="F187" s="150">
        <v>15</v>
      </c>
      <c r="G187" s="150">
        <v>22</v>
      </c>
      <c r="H187" s="150">
        <v>50</v>
      </c>
      <c r="I187" s="150">
        <v>0</v>
      </c>
      <c r="J187" s="150">
        <v>0</v>
      </c>
      <c r="K187" s="150">
        <v>0</v>
      </c>
      <c r="L187" s="150">
        <v>0</v>
      </c>
      <c r="M187" s="61">
        <f t="shared" si="20"/>
        <v>105</v>
      </c>
    </row>
    <row r="188" spans="2:13" ht="11.25">
      <c r="B188" s="65" t="s">
        <v>326</v>
      </c>
      <c r="E188" s="61">
        <f>SUM(E189:E202)</f>
        <v>122</v>
      </c>
      <c r="F188" s="61">
        <f aca="true" t="shared" si="27" ref="F188:L188">SUM(F189:F202)</f>
        <v>145</v>
      </c>
      <c r="G188" s="61">
        <f t="shared" si="27"/>
        <v>281</v>
      </c>
      <c r="H188" s="61">
        <f t="shared" si="27"/>
        <v>261</v>
      </c>
      <c r="I188" s="61">
        <f t="shared" si="27"/>
        <v>0</v>
      </c>
      <c r="J188" s="61">
        <f t="shared" si="27"/>
        <v>88</v>
      </c>
      <c r="K188" s="61">
        <f t="shared" si="27"/>
        <v>0</v>
      </c>
      <c r="L188" s="61">
        <f t="shared" si="27"/>
        <v>0</v>
      </c>
      <c r="M188" s="61">
        <f t="shared" si="20"/>
        <v>897</v>
      </c>
    </row>
    <row r="189" spans="3:13" ht="11.25">
      <c r="C189" s="2" t="s">
        <v>333</v>
      </c>
      <c r="D189" s="2" t="s">
        <v>334</v>
      </c>
      <c r="E189" s="151">
        <v>3</v>
      </c>
      <c r="F189" s="151">
        <v>2</v>
      </c>
      <c r="G189" s="151">
        <v>5</v>
      </c>
      <c r="H189" s="151">
        <v>6</v>
      </c>
      <c r="I189" s="151">
        <v>0</v>
      </c>
      <c r="J189" s="151">
        <v>0</v>
      </c>
      <c r="K189" s="151">
        <v>0</v>
      </c>
      <c r="L189" s="151">
        <v>0</v>
      </c>
      <c r="M189" s="61">
        <f t="shared" si="20"/>
        <v>16</v>
      </c>
    </row>
    <row r="190" spans="3:13" ht="11.25">
      <c r="C190" s="2" t="s">
        <v>335</v>
      </c>
      <c r="D190" s="2" t="s">
        <v>336</v>
      </c>
      <c r="E190" s="151">
        <v>4</v>
      </c>
      <c r="F190" s="151">
        <v>6</v>
      </c>
      <c r="G190" s="151">
        <v>9</v>
      </c>
      <c r="H190" s="151">
        <v>14</v>
      </c>
      <c r="I190" s="151">
        <v>0</v>
      </c>
      <c r="J190" s="151">
        <v>0</v>
      </c>
      <c r="K190" s="151">
        <v>0</v>
      </c>
      <c r="L190" s="151">
        <v>0</v>
      </c>
      <c r="M190" s="61">
        <f t="shared" si="20"/>
        <v>33</v>
      </c>
    </row>
    <row r="191" spans="3:13" ht="11.25">
      <c r="C191" s="2" t="s">
        <v>337</v>
      </c>
      <c r="D191" s="2" t="s">
        <v>338</v>
      </c>
      <c r="E191" s="151">
        <v>8</v>
      </c>
      <c r="F191" s="151">
        <v>12</v>
      </c>
      <c r="G191" s="151">
        <v>14</v>
      </c>
      <c r="H191" s="151">
        <v>19</v>
      </c>
      <c r="I191" s="151">
        <v>0</v>
      </c>
      <c r="J191" s="151">
        <v>0</v>
      </c>
      <c r="K191" s="151">
        <v>0</v>
      </c>
      <c r="L191" s="151">
        <v>0</v>
      </c>
      <c r="M191" s="61">
        <f t="shared" si="20"/>
        <v>53</v>
      </c>
    </row>
    <row r="192" spans="3:13" ht="11.25">
      <c r="C192" s="2" t="s">
        <v>339</v>
      </c>
      <c r="D192" s="2" t="s">
        <v>606</v>
      </c>
      <c r="E192" s="151">
        <v>5</v>
      </c>
      <c r="F192" s="151">
        <v>11</v>
      </c>
      <c r="G192" s="151">
        <v>26</v>
      </c>
      <c r="H192" s="151">
        <v>7</v>
      </c>
      <c r="I192" s="151">
        <v>0</v>
      </c>
      <c r="J192" s="151">
        <v>0</v>
      </c>
      <c r="K192" s="151">
        <v>0</v>
      </c>
      <c r="L192" s="151">
        <v>0</v>
      </c>
      <c r="M192" s="61">
        <f t="shared" si="20"/>
        <v>49</v>
      </c>
    </row>
    <row r="193" spans="3:13" ht="11.25">
      <c r="C193" s="2" t="s">
        <v>340</v>
      </c>
      <c r="D193" s="2" t="s">
        <v>341</v>
      </c>
      <c r="E193" s="151">
        <v>37</v>
      </c>
      <c r="F193" s="151">
        <v>33</v>
      </c>
      <c r="G193" s="151">
        <v>76</v>
      </c>
      <c r="H193" s="151">
        <v>95</v>
      </c>
      <c r="I193" s="151">
        <v>0</v>
      </c>
      <c r="J193" s="151">
        <v>0</v>
      </c>
      <c r="K193" s="151">
        <v>0</v>
      </c>
      <c r="L193" s="151">
        <v>0</v>
      </c>
      <c r="M193" s="61">
        <f t="shared" si="20"/>
        <v>241</v>
      </c>
    </row>
    <row r="194" spans="3:13" ht="11.25">
      <c r="C194" s="2" t="s">
        <v>342</v>
      </c>
      <c r="D194" s="2" t="s">
        <v>343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88</v>
      </c>
      <c r="K194" s="151">
        <v>0</v>
      </c>
      <c r="L194" s="151">
        <v>0</v>
      </c>
      <c r="M194" s="61">
        <f t="shared" si="20"/>
        <v>88</v>
      </c>
    </row>
    <row r="195" spans="3:13" ht="11.25">
      <c r="C195" s="2" t="s">
        <v>344</v>
      </c>
      <c r="D195" s="2" t="s">
        <v>345</v>
      </c>
      <c r="E195" s="151">
        <v>0</v>
      </c>
      <c r="F195" s="151">
        <v>0</v>
      </c>
      <c r="G195" s="151">
        <v>0</v>
      </c>
      <c r="H195" s="151">
        <v>10</v>
      </c>
      <c r="I195" s="151">
        <v>0</v>
      </c>
      <c r="J195" s="151">
        <v>0</v>
      </c>
      <c r="K195" s="151">
        <v>0</v>
      </c>
      <c r="L195" s="151">
        <v>0</v>
      </c>
      <c r="M195" s="61">
        <f t="shared" si="20"/>
        <v>10</v>
      </c>
    </row>
    <row r="196" spans="3:13" ht="11.25">
      <c r="C196" s="2" t="s">
        <v>346</v>
      </c>
      <c r="D196" s="2" t="s">
        <v>347</v>
      </c>
      <c r="E196" s="151">
        <v>9</v>
      </c>
      <c r="F196" s="151">
        <v>13</v>
      </c>
      <c r="G196" s="151">
        <v>20</v>
      </c>
      <c r="H196" s="151">
        <v>10</v>
      </c>
      <c r="I196" s="151">
        <v>0</v>
      </c>
      <c r="J196" s="151">
        <v>0</v>
      </c>
      <c r="K196" s="151">
        <v>0</v>
      </c>
      <c r="L196" s="151">
        <v>0</v>
      </c>
      <c r="M196" s="61">
        <f t="shared" si="20"/>
        <v>52</v>
      </c>
    </row>
    <row r="197" spans="3:13" ht="11.25">
      <c r="C197" s="2" t="s">
        <v>348</v>
      </c>
      <c r="D197" s="2" t="s">
        <v>622</v>
      </c>
      <c r="E197" s="151">
        <v>11</v>
      </c>
      <c r="F197" s="151">
        <v>15</v>
      </c>
      <c r="G197" s="151">
        <v>48</v>
      </c>
      <c r="H197" s="151">
        <v>37</v>
      </c>
      <c r="I197" s="151">
        <v>0</v>
      </c>
      <c r="J197" s="151">
        <v>0</v>
      </c>
      <c r="K197" s="151">
        <v>0</v>
      </c>
      <c r="L197" s="151">
        <v>0</v>
      </c>
      <c r="M197" s="61">
        <f t="shared" si="20"/>
        <v>111</v>
      </c>
    </row>
    <row r="198" spans="3:13" ht="11.25">
      <c r="C198" s="2" t="s">
        <v>349</v>
      </c>
      <c r="D198" s="2" t="s">
        <v>632</v>
      </c>
      <c r="E198" s="151">
        <v>0</v>
      </c>
      <c r="F198" s="151">
        <v>1</v>
      </c>
      <c r="G198" s="151">
        <v>3</v>
      </c>
      <c r="H198" s="151">
        <v>1</v>
      </c>
      <c r="I198" s="151">
        <v>0</v>
      </c>
      <c r="J198" s="151">
        <v>0</v>
      </c>
      <c r="K198" s="151">
        <v>0</v>
      </c>
      <c r="L198" s="151">
        <v>0</v>
      </c>
      <c r="M198" s="61">
        <f t="shared" si="20"/>
        <v>5</v>
      </c>
    </row>
    <row r="199" spans="3:13" ht="11.25">
      <c r="C199" s="2" t="s">
        <v>350</v>
      </c>
      <c r="D199" s="2" t="s">
        <v>351</v>
      </c>
      <c r="E199" s="151">
        <v>1</v>
      </c>
      <c r="F199" s="151">
        <v>8</v>
      </c>
      <c r="G199" s="151">
        <v>18</v>
      </c>
      <c r="H199" s="151">
        <v>7</v>
      </c>
      <c r="I199" s="151">
        <v>0</v>
      </c>
      <c r="J199" s="151">
        <v>0</v>
      </c>
      <c r="K199" s="151">
        <v>0</v>
      </c>
      <c r="L199" s="151">
        <v>0</v>
      </c>
      <c r="M199" s="61">
        <f t="shared" si="20"/>
        <v>34</v>
      </c>
    </row>
    <row r="200" spans="3:13" ht="11.25">
      <c r="C200" s="2" t="s">
        <v>327</v>
      </c>
      <c r="D200" s="2" t="s">
        <v>328</v>
      </c>
      <c r="E200" s="151">
        <v>25</v>
      </c>
      <c r="F200" s="151">
        <v>22</v>
      </c>
      <c r="G200" s="151">
        <v>31</v>
      </c>
      <c r="H200" s="151">
        <v>18</v>
      </c>
      <c r="I200" s="151">
        <v>0</v>
      </c>
      <c r="J200" s="151">
        <v>0</v>
      </c>
      <c r="K200" s="151">
        <v>0</v>
      </c>
      <c r="L200" s="151">
        <v>0</v>
      </c>
      <c r="M200" s="61">
        <f t="shared" si="20"/>
        <v>96</v>
      </c>
    </row>
    <row r="201" spans="3:13" ht="11.25">
      <c r="C201" s="2" t="s">
        <v>329</v>
      </c>
      <c r="D201" s="2" t="s">
        <v>330</v>
      </c>
      <c r="E201" s="151">
        <v>13</v>
      </c>
      <c r="F201" s="151">
        <v>12</v>
      </c>
      <c r="G201" s="151">
        <v>16</v>
      </c>
      <c r="H201" s="151">
        <v>21</v>
      </c>
      <c r="I201" s="151">
        <v>0</v>
      </c>
      <c r="J201" s="151">
        <v>0</v>
      </c>
      <c r="K201" s="151">
        <v>0</v>
      </c>
      <c r="L201" s="151">
        <v>0</v>
      </c>
      <c r="M201" s="61">
        <f t="shared" si="20"/>
        <v>62</v>
      </c>
    </row>
    <row r="202" spans="3:13" ht="11.25">
      <c r="C202" s="2" t="s">
        <v>331</v>
      </c>
      <c r="D202" s="2" t="s">
        <v>332</v>
      </c>
      <c r="E202" s="151">
        <v>6</v>
      </c>
      <c r="F202" s="151">
        <v>10</v>
      </c>
      <c r="G202" s="151">
        <v>15</v>
      </c>
      <c r="H202" s="151">
        <v>16</v>
      </c>
      <c r="I202" s="151">
        <v>0</v>
      </c>
      <c r="J202" s="151">
        <v>0</v>
      </c>
      <c r="K202" s="151">
        <v>0</v>
      </c>
      <c r="L202" s="151">
        <v>0</v>
      </c>
      <c r="M202" s="61">
        <f t="shared" si="20"/>
        <v>47</v>
      </c>
    </row>
    <row r="203" spans="2:13" ht="11.25">
      <c r="B203" s="65" t="s">
        <v>352</v>
      </c>
      <c r="E203" s="61">
        <f aca="true" t="shared" si="28" ref="E203:L203">SUM(E204:E206)</f>
        <v>18</v>
      </c>
      <c r="F203" s="61">
        <f t="shared" si="28"/>
        <v>27</v>
      </c>
      <c r="G203" s="61">
        <f t="shared" si="28"/>
        <v>59</v>
      </c>
      <c r="H203" s="61">
        <f t="shared" si="28"/>
        <v>83</v>
      </c>
      <c r="I203" s="61">
        <f t="shared" si="28"/>
        <v>0</v>
      </c>
      <c r="J203" s="61">
        <f t="shared" si="28"/>
        <v>65</v>
      </c>
      <c r="K203" s="61">
        <f t="shared" si="28"/>
        <v>0</v>
      </c>
      <c r="L203" s="61">
        <f t="shared" si="28"/>
        <v>0</v>
      </c>
      <c r="M203" s="61">
        <f t="shared" si="20"/>
        <v>252</v>
      </c>
    </row>
    <row r="204" spans="3:13" ht="11.25">
      <c r="C204" s="2" t="s">
        <v>355</v>
      </c>
      <c r="D204" s="2" t="s">
        <v>356</v>
      </c>
      <c r="E204" s="152">
        <v>0</v>
      </c>
      <c r="F204" s="152">
        <v>0</v>
      </c>
      <c r="G204" s="152">
        <v>0</v>
      </c>
      <c r="H204" s="152">
        <v>0</v>
      </c>
      <c r="I204" s="152">
        <v>0</v>
      </c>
      <c r="J204" s="152">
        <v>44</v>
      </c>
      <c r="K204" s="152">
        <v>0</v>
      </c>
      <c r="L204" s="152">
        <v>0</v>
      </c>
      <c r="M204" s="61">
        <f t="shared" si="20"/>
        <v>44</v>
      </c>
    </row>
    <row r="205" spans="3:13" ht="11.25">
      <c r="C205" s="2" t="s">
        <v>357</v>
      </c>
      <c r="D205" s="2" t="s">
        <v>358</v>
      </c>
      <c r="E205" s="152">
        <v>0</v>
      </c>
      <c r="F205" s="152">
        <v>0</v>
      </c>
      <c r="G205" s="152">
        <v>0</v>
      </c>
      <c r="H205" s="152">
        <v>0</v>
      </c>
      <c r="I205" s="152">
        <v>0</v>
      </c>
      <c r="J205" s="152">
        <v>21</v>
      </c>
      <c r="K205" s="152">
        <v>0</v>
      </c>
      <c r="L205" s="152">
        <v>0</v>
      </c>
      <c r="M205" s="61">
        <f t="shared" si="20"/>
        <v>21</v>
      </c>
    </row>
    <row r="206" spans="3:13" ht="11.25">
      <c r="C206" s="2" t="s">
        <v>353</v>
      </c>
      <c r="D206" s="2" t="s">
        <v>354</v>
      </c>
      <c r="E206" s="152">
        <v>18</v>
      </c>
      <c r="F206" s="152">
        <v>27</v>
      </c>
      <c r="G206" s="152">
        <v>59</v>
      </c>
      <c r="H206" s="152">
        <v>83</v>
      </c>
      <c r="I206" s="152">
        <v>0</v>
      </c>
      <c r="J206" s="152">
        <v>0</v>
      </c>
      <c r="K206" s="152">
        <v>0</v>
      </c>
      <c r="L206" s="152">
        <v>0</v>
      </c>
      <c r="M206" s="61">
        <f t="shared" si="20"/>
        <v>187</v>
      </c>
    </row>
    <row r="207" spans="2:13" ht="11.25">
      <c r="B207" s="65" t="s">
        <v>359</v>
      </c>
      <c r="E207" s="61">
        <f>SUM(E208:E211)</f>
        <v>14</v>
      </c>
      <c r="F207" s="61">
        <f aca="true" t="shared" si="29" ref="F207:L207">SUM(F208:F211)</f>
        <v>38</v>
      </c>
      <c r="G207" s="61">
        <f t="shared" si="29"/>
        <v>96</v>
      </c>
      <c r="H207" s="61">
        <f t="shared" si="29"/>
        <v>105</v>
      </c>
      <c r="I207" s="61">
        <f t="shared" si="29"/>
        <v>0</v>
      </c>
      <c r="J207" s="61">
        <f t="shared" si="29"/>
        <v>56</v>
      </c>
      <c r="K207" s="61">
        <f t="shared" si="29"/>
        <v>0</v>
      </c>
      <c r="L207" s="61">
        <f t="shared" si="29"/>
        <v>0</v>
      </c>
      <c r="M207" s="61">
        <f t="shared" si="20"/>
        <v>309</v>
      </c>
    </row>
    <row r="208" spans="3:13" ht="11.25">
      <c r="C208" s="2" t="s">
        <v>362</v>
      </c>
      <c r="D208" s="2" t="s">
        <v>363</v>
      </c>
      <c r="E208" s="153">
        <v>9</v>
      </c>
      <c r="F208" s="153">
        <v>24</v>
      </c>
      <c r="G208" s="153">
        <v>71</v>
      </c>
      <c r="H208" s="153">
        <v>83</v>
      </c>
      <c r="I208" s="153">
        <v>0</v>
      </c>
      <c r="J208" s="153">
        <v>17</v>
      </c>
      <c r="K208" s="153">
        <v>0</v>
      </c>
      <c r="L208" s="153">
        <v>0</v>
      </c>
      <c r="M208" s="61">
        <f t="shared" si="20"/>
        <v>204</v>
      </c>
    </row>
    <row r="209" spans="3:13" ht="11.25">
      <c r="C209" s="2" t="s">
        <v>364</v>
      </c>
      <c r="D209" s="2" t="s">
        <v>607</v>
      </c>
      <c r="E209" s="153">
        <v>0</v>
      </c>
      <c r="F209" s="153">
        <v>0</v>
      </c>
      <c r="G209" s="153">
        <v>0</v>
      </c>
      <c r="H209" s="153">
        <v>0</v>
      </c>
      <c r="I209" s="153">
        <v>0</v>
      </c>
      <c r="J209" s="153">
        <v>14</v>
      </c>
      <c r="K209" s="153">
        <v>0</v>
      </c>
      <c r="L209" s="153">
        <v>0</v>
      </c>
      <c r="M209" s="61">
        <f aca="true" t="shared" si="30" ref="M209:M270">SUM(E209:L209)</f>
        <v>14</v>
      </c>
    </row>
    <row r="210" spans="3:13" ht="11.25">
      <c r="C210" s="2" t="s">
        <v>366</v>
      </c>
      <c r="D210" s="2" t="s">
        <v>367</v>
      </c>
      <c r="E210" s="153">
        <v>5</v>
      </c>
      <c r="F210" s="153">
        <v>14</v>
      </c>
      <c r="G210" s="153">
        <v>25</v>
      </c>
      <c r="H210" s="153">
        <v>22</v>
      </c>
      <c r="I210" s="153">
        <v>0</v>
      </c>
      <c r="J210" s="153">
        <v>0</v>
      </c>
      <c r="K210" s="153">
        <v>0</v>
      </c>
      <c r="L210" s="153">
        <v>0</v>
      </c>
      <c r="M210" s="61">
        <f t="shared" si="30"/>
        <v>66</v>
      </c>
    </row>
    <row r="211" spans="3:13" ht="11.25">
      <c r="C211" s="2" t="s">
        <v>360</v>
      </c>
      <c r="D211" s="2" t="s">
        <v>361</v>
      </c>
      <c r="E211" s="153">
        <v>0</v>
      </c>
      <c r="F211" s="153">
        <v>0</v>
      </c>
      <c r="G211" s="153">
        <v>0</v>
      </c>
      <c r="H211" s="153">
        <v>0</v>
      </c>
      <c r="I211" s="153">
        <v>0</v>
      </c>
      <c r="J211" s="153">
        <v>25</v>
      </c>
      <c r="K211" s="153">
        <v>0</v>
      </c>
      <c r="L211" s="153">
        <v>0</v>
      </c>
      <c r="M211" s="61">
        <f t="shared" si="30"/>
        <v>25</v>
      </c>
    </row>
    <row r="212" spans="2:13" ht="11.25">
      <c r="B212" s="65" t="s">
        <v>368</v>
      </c>
      <c r="E212" s="96">
        <f>E213</f>
        <v>0</v>
      </c>
      <c r="F212" s="96">
        <f aca="true" t="shared" si="31" ref="F212:L212">F213</f>
        <v>0</v>
      </c>
      <c r="G212" s="96">
        <f t="shared" si="31"/>
        <v>0</v>
      </c>
      <c r="H212" s="96">
        <f t="shared" si="31"/>
        <v>0</v>
      </c>
      <c r="I212" s="96">
        <f t="shared" si="31"/>
        <v>0</v>
      </c>
      <c r="J212" s="96">
        <f t="shared" si="31"/>
        <v>0</v>
      </c>
      <c r="K212" s="96">
        <f t="shared" si="31"/>
        <v>1</v>
      </c>
      <c r="L212" s="96">
        <f t="shared" si="31"/>
        <v>0</v>
      </c>
      <c r="M212" s="61">
        <f t="shared" si="30"/>
        <v>1</v>
      </c>
    </row>
    <row r="213" spans="2:13" ht="11.25">
      <c r="B213" s="2"/>
      <c r="C213" s="2" t="s">
        <v>695</v>
      </c>
      <c r="E213" s="96">
        <v>0</v>
      </c>
      <c r="F213" s="96">
        <v>0</v>
      </c>
      <c r="G213" s="96">
        <v>0</v>
      </c>
      <c r="H213" s="96">
        <v>0</v>
      </c>
      <c r="I213" s="96">
        <v>0</v>
      </c>
      <c r="J213" s="96">
        <v>0</v>
      </c>
      <c r="K213" s="96">
        <v>1</v>
      </c>
      <c r="L213" s="96">
        <v>0</v>
      </c>
      <c r="M213" s="61">
        <f t="shared" si="30"/>
        <v>1</v>
      </c>
    </row>
    <row r="214" spans="2:13" ht="11.25">
      <c r="B214" s="2"/>
      <c r="E214" s="96"/>
      <c r="F214" s="96"/>
      <c r="G214" s="96"/>
      <c r="H214" s="96"/>
      <c r="I214" s="96"/>
      <c r="J214" s="96"/>
      <c r="K214" s="96"/>
      <c r="L214" s="96"/>
      <c r="M214" s="61"/>
    </row>
    <row r="215" spans="1:13" ht="11.25">
      <c r="A215" s="67" t="s">
        <v>20</v>
      </c>
      <c r="E215" s="61">
        <f>E216+E225+E227+E231+E237</f>
        <v>558</v>
      </c>
      <c r="F215" s="61">
        <f aca="true" t="shared" si="32" ref="F215:L215">F216+F225+F227+F231+F237</f>
        <v>602</v>
      </c>
      <c r="G215" s="61">
        <f t="shared" si="32"/>
        <v>799</v>
      </c>
      <c r="H215" s="61">
        <f t="shared" si="32"/>
        <v>1017</v>
      </c>
      <c r="I215" s="61">
        <f t="shared" si="32"/>
        <v>0</v>
      </c>
      <c r="J215" s="61">
        <f t="shared" si="32"/>
        <v>234</v>
      </c>
      <c r="K215" s="61">
        <f t="shared" si="32"/>
        <v>0</v>
      </c>
      <c r="L215" s="61">
        <f t="shared" si="32"/>
        <v>0</v>
      </c>
      <c r="M215" s="61">
        <f t="shared" si="30"/>
        <v>3210</v>
      </c>
    </row>
    <row r="216" spans="2:13" ht="11.25">
      <c r="B216" s="65" t="s">
        <v>369</v>
      </c>
      <c r="E216" s="61">
        <f aca="true" t="shared" si="33" ref="E216:L216">SUM(E217:E224)</f>
        <v>119</v>
      </c>
      <c r="F216" s="61">
        <f t="shared" si="33"/>
        <v>146</v>
      </c>
      <c r="G216" s="61">
        <f t="shared" si="33"/>
        <v>165</v>
      </c>
      <c r="H216" s="61">
        <f t="shared" si="33"/>
        <v>239</v>
      </c>
      <c r="I216" s="61">
        <f t="shared" si="33"/>
        <v>0</v>
      </c>
      <c r="J216" s="61">
        <f t="shared" si="33"/>
        <v>60</v>
      </c>
      <c r="K216" s="61">
        <f t="shared" si="33"/>
        <v>0</v>
      </c>
      <c r="L216" s="61">
        <f t="shared" si="33"/>
        <v>0</v>
      </c>
      <c r="M216" s="61">
        <f t="shared" si="30"/>
        <v>729</v>
      </c>
    </row>
    <row r="217" spans="3:13" ht="11.25">
      <c r="C217" s="2" t="s">
        <v>374</v>
      </c>
      <c r="D217" s="2" t="s">
        <v>375</v>
      </c>
      <c r="E217" s="154">
        <v>0</v>
      </c>
      <c r="F217" s="154">
        <v>0</v>
      </c>
      <c r="G217" s="154">
        <v>0</v>
      </c>
      <c r="H217" s="154">
        <v>0</v>
      </c>
      <c r="I217" s="154">
        <v>0</v>
      </c>
      <c r="J217" s="154">
        <v>32</v>
      </c>
      <c r="K217" s="154">
        <v>0</v>
      </c>
      <c r="L217" s="154">
        <v>0</v>
      </c>
      <c r="M217" s="61">
        <f t="shared" si="30"/>
        <v>32</v>
      </c>
    </row>
    <row r="218" spans="3:13" ht="11.25">
      <c r="C218" s="2" t="s">
        <v>376</v>
      </c>
      <c r="D218" s="2" t="s">
        <v>377</v>
      </c>
      <c r="E218" s="154">
        <v>8</v>
      </c>
      <c r="F218" s="154">
        <v>3</v>
      </c>
      <c r="G218" s="154">
        <v>2</v>
      </c>
      <c r="H218" s="154">
        <v>1</v>
      </c>
      <c r="I218" s="154">
        <v>0</v>
      </c>
      <c r="J218" s="154">
        <v>0</v>
      </c>
      <c r="K218" s="154">
        <v>0</v>
      </c>
      <c r="L218" s="154">
        <v>0</v>
      </c>
      <c r="M218" s="61">
        <f t="shared" si="30"/>
        <v>14</v>
      </c>
    </row>
    <row r="219" spans="3:13" ht="11.25">
      <c r="C219" s="2" t="s">
        <v>378</v>
      </c>
      <c r="D219" s="2" t="s">
        <v>379</v>
      </c>
      <c r="E219" s="154">
        <v>62</v>
      </c>
      <c r="F219" s="154">
        <v>72</v>
      </c>
      <c r="G219" s="154">
        <v>105</v>
      </c>
      <c r="H219" s="154">
        <v>170</v>
      </c>
      <c r="I219" s="154">
        <v>0</v>
      </c>
      <c r="J219" s="154">
        <v>0</v>
      </c>
      <c r="K219" s="154">
        <v>0</v>
      </c>
      <c r="L219" s="154">
        <v>0</v>
      </c>
      <c r="M219" s="61">
        <f t="shared" si="30"/>
        <v>409</v>
      </c>
    </row>
    <row r="220" spans="3:13" ht="11.25">
      <c r="C220" s="2" t="s">
        <v>380</v>
      </c>
      <c r="D220" s="2" t="s">
        <v>381</v>
      </c>
      <c r="E220" s="154">
        <v>3</v>
      </c>
      <c r="F220" s="154">
        <v>3</v>
      </c>
      <c r="G220" s="154">
        <v>1</v>
      </c>
      <c r="H220" s="154">
        <v>1</v>
      </c>
      <c r="I220" s="154">
        <v>0</v>
      </c>
      <c r="J220" s="154">
        <v>0</v>
      </c>
      <c r="K220" s="154">
        <v>0</v>
      </c>
      <c r="L220" s="154">
        <v>0</v>
      </c>
      <c r="M220" s="61">
        <f t="shared" si="30"/>
        <v>8</v>
      </c>
    </row>
    <row r="221" spans="3:13" ht="11.25">
      <c r="C221" s="2" t="s">
        <v>382</v>
      </c>
      <c r="D221" s="2" t="s">
        <v>383</v>
      </c>
      <c r="E221" s="154">
        <v>2</v>
      </c>
      <c r="F221" s="154">
        <v>2</v>
      </c>
      <c r="G221" s="154">
        <v>0</v>
      </c>
      <c r="H221" s="154">
        <v>1</v>
      </c>
      <c r="I221" s="154">
        <v>0</v>
      </c>
      <c r="J221" s="154">
        <v>0</v>
      </c>
      <c r="K221" s="154">
        <v>0</v>
      </c>
      <c r="L221" s="154">
        <v>0</v>
      </c>
      <c r="M221" s="61">
        <f t="shared" si="30"/>
        <v>5</v>
      </c>
    </row>
    <row r="222" spans="3:13" ht="11.25">
      <c r="C222" s="2" t="s">
        <v>370</v>
      </c>
      <c r="D222" s="2" t="s">
        <v>371</v>
      </c>
      <c r="E222" s="154">
        <v>5</v>
      </c>
      <c r="F222" s="154">
        <v>9</v>
      </c>
      <c r="G222" s="154">
        <v>14</v>
      </c>
      <c r="H222" s="154">
        <v>22</v>
      </c>
      <c r="I222" s="154">
        <v>0</v>
      </c>
      <c r="J222" s="154">
        <v>0</v>
      </c>
      <c r="K222" s="154">
        <v>0</v>
      </c>
      <c r="L222" s="154">
        <v>0</v>
      </c>
      <c r="M222" s="61">
        <f t="shared" si="30"/>
        <v>50</v>
      </c>
    </row>
    <row r="223" spans="3:13" ht="11.25">
      <c r="C223" s="2" t="s">
        <v>372</v>
      </c>
      <c r="D223" s="2" t="s">
        <v>574</v>
      </c>
      <c r="E223" s="154">
        <v>8</v>
      </c>
      <c r="F223" s="154">
        <v>12</v>
      </c>
      <c r="G223" s="154">
        <v>3</v>
      </c>
      <c r="H223" s="154">
        <v>2</v>
      </c>
      <c r="I223" s="154">
        <v>0</v>
      </c>
      <c r="J223" s="154">
        <v>1</v>
      </c>
      <c r="K223" s="154">
        <v>0</v>
      </c>
      <c r="L223" s="154">
        <v>0</v>
      </c>
      <c r="M223" s="61">
        <f t="shared" si="30"/>
        <v>26</v>
      </c>
    </row>
    <row r="224" spans="3:13" ht="11.25">
      <c r="C224" s="2" t="s">
        <v>373</v>
      </c>
      <c r="D224" s="2" t="s">
        <v>573</v>
      </c>
      <c r="E224" s="154">
        <v>31</v>
      </c>
      <c r="F224" s="154">
        <v>45</v>
      </c>
      <c r="G224" s="154">
        <v>40</v>
      </c>
      <c r="H224" s="154">
        <v>42</v>
      </c>
      <c r="I224" s="154">
        <v>0</v>
      </c>
      <c r="J224" s="154">
        <v>27</v>
      </c>
      <c r="K224" s="154">
        <v>0</v>
      </c>
      <c r="L224" s="154">
        <v>0</v>
      </c>
      <c r="M224" s="61">
        <f t="shared" si="30"/>
        <v>185</v>
      </c>
    </row>
    <row r="225" spans="2:13" ht="11.25">
      <c r="B225" s="65" t="s">
        <v>384</v>
      </c>
      <c r="E225" s="61">
        <f aca="true" t="shared" si="34" ref="E225:L225">SUM(E226)</f>
        <v>0</v>
      </c>
      <c r="F225" s="61">
        <f t="shared" si="34"/>
        <v>0</v>
      </c>
      <c r="G225" s="61">
        <f t="shared" si="34"/>
        <v>0</v>
      </c>
      <c r="H225" s="61">
        <f t="shared" si="34"/>
        <v>0</v>
      </c>
      <c r="I225" s="61">
        <f t="shared" si="34"/>
        <v>0</v>
      </c>
      <c r="J225" s="61">
        <f t="shared" si="34"/>
        <v>174</v>
      </c>
      <c r="K225" s="61">
        <f t="shared" si="34"/>
        <v>0</v>
      </c>
      <c r="L225" s="61">
        <f t="shared" si="34"/>
        <v>0</v>
      </c>
      <c r="M225" s="61">
        <f t="shared" si="30"/>
        <v>174</v>
      </c>
    </row>
    <row r="226" spans="3:13" ht="11.25">
      <c r="C226" s="2" t="s">
        <v>385</v>
      </c>
      <c r="D226" s="2" t="s">
        <v>386</v>
      </c>
      <c r="E226" s="155">
        <v>0</v>
      </c>
      <c r="F226" s="155">
        <v>0</v>
      </c>
      <c r="G226" s="155">
        <v>0</v>
      </c>
      <c r="H226" s="155">
        <v>0</v>
      </c>
      <c r="I226" s="155">
        <v>0</v>
      </c>
      <c r="J226" s="155">
        <v>174</v>
      </c>
      <c r="K226" s="155">
        <v>0</v>
      </c>
      <c r="L226" s="155">
        <v>0</v>
      </c>
      <c r="M226" s="61">
        <f t="shared" si="30"/>
        <v>174</v>
      </c>
    </row>
    <row r="227" spans="2:13" ht="11.25">
      <c r="B227" s="65" t="s">
        <v>387</v>
      </c>
      <c r="E227" s="61">
        <f>SUM(E228:E230)</f>
        <v>58</v>
      </c>
      <c r="F227" s="61">
        <f aca="true" t="shared" si="35" ref="F227:L227">SUM(F228:F230)</f>
        <v>84</v>
      </c>
      <c r="G227" s="61">
        <f t="shared" si="35"/>
        <v>176</v>
      </c>
      <c r="H227" s="61">
        <f t="shared" si="35"/>
        <v>236</v>
      </c>
      <c r="I227" s="61">
        <f t="shared" si="35"/>
        <v>0</v>
      </c>
      <c r="J227" s="61">
        <f t="shared" si="35"/>
        <v>0</v>
      </c>
      <c r="K227" s="61">
        <f t="shared" si="35"/>
        <v>0</v>
      </c>
      <c r="L227" s="61">
        <f t="shared" si="35"/>
        <v>0</v>
      </c>
      <c r="M227" s="61">
        <f t="shared" si="30"/>
        <v>554</v>
      </c>
    </row>
    <row r="228" spans="3:13" ht="11.25">
      <c r="C228" s="2" t="s">
        <v>390</v>
      </c>
      <c r="D228" s="2" t="s">
        <v>391</v>
      </c>
      <c r="E228" s="156">
        <v>51</v>
      </c>
      <c r="F228" s="156">
        <v>76</v>
      </c>
      <c r="G228" s="156">
        <v>153</v>
      </c>
      <c r="H228" s="156">
        <v>196</v>
      </c>
      <c r="I228" s="156">
        <v>0</v>
      </c>
      <c r="J228" s="156">
        <v>0</v>
      </c>
      <c r="K228" s="156">
        <v>0</v>
      </c>
      <c r="L228" s="156">
        <v>0</v>
      </c>
      <c r="M228" s="61">
        <f t="shared" si="30"/>
        <v>476</v>
      </c>
    </row>
    <row r="229" spans="3:13" ht="11.25">
      <c r="C229" s="2" t="s">
        <v>388</v>
      </c>
      <c r="D229" s="2" t="s">
        <v>389</v>
      </c>
      <c r="E229" s="156">
        <v>7</v>
      </c>
      <c r="F229" s="156">
        <v>8</v>
      </c>
      <c r="G229" s="156">
        <v>23</v>
      </c>
      <c r="H229" s="156">
        <v>39</v>
      </c>
      <c r="I229" s="156">
        <v>0</v>
      </c>
      <c r="J229" s="156">
        <v>0</v>
      </c>
      <c r="K229" s="156">
        <v>0</v>
      </c>
      <c r="L229" s="156">
        <v>0</v>
      </c>
      <c r="M229" s="61">
        <f t="shared" si="30"/>
        <v>77</v>
      </c>
    </row>
    <row r="230" spans="3:13" ht="11.25">
      <c r="C230" s="2" t="s">
        <v>696</v>
      </c>
      <c r="D230" s="175" t="s">
        <v>702</v>
      </c>
      <c r="E230" s="156">
        <v>0</v>
      </c>
      <c r="F230" s="156">
        <v>0</v>
      </c>
      <c r="G230" s="156">
        <v>0</v>
      </c>
      <c r="H230" s="156">
        <v>1</v>
      </c>
      <c r="I230" s="156">
        <v>0</v>
      </c>
      <c r="J230" s="156">
        <v>0</v>
      </c>
      <c r="K230" s="156">
        <v>0</v>
      </c>
      <c r="L230" s="156">
        <v>0</v>
      </c>
      <c r="M230" s="61">
        <f t="shared" si="30"/>
        <v>1</v>
      </c>
    </row>
    <row r="231" spans="2:13" ht="11.25">
      <c r="B231" s="65" t="s">
        <v>576</v>
      </c>
      <c r="E231" s="61">
        <f aca="true" t="shared" si="36" ref="E231:L231">SUM(E232:E236)</f>
        <v>269</v>
      </c>
      <c r="F231" s="61">
        <f t="shared" si="36"/>
        <v>230</v>
      </c>
      <c r="G231" s="61">
        <f t="shared" si="36"/>
        <v>244</v>
      </c>
      <c r="H231" s="61">
        <f t="shared" si="36"/>
        <v>271</v>
      </c>
      <c r="I231" s="61">
        <f t="shared" si="36"/>
        <v>0</v>
      </c>
      <c r="J231" s="61">
        <f t="shared" si="36"/>
        <v>0</v>
      </c>
      <c r="K231" s="61">
        <f t="shared" si="36"/>
        <v>0</v>
      </c>
      <c r="L231" s="61">
        <f t="shared" si="36"/>
        <v>0</v>
      </c>
      <c r="M231" s="61">
        <f t="shared" si="30"/>
        <v>1014</v>
      </c>
    </row>
    <row r="232" spans="3:13" ht="11.25">
      <c r="C232" s="2" t="s">
        <v>392</v>
      </c>
      <c r="D232" s="2" t="s">
        <v>393</v>
      </c>
      <c r="E232" s="157">
        <v>20</v>
      </c>
      <c r="F232" s="157">
        <v>24</v>
      </c>
      <c r="G232" s="157">
        <v>27</v>
      </c>
      <c r="H232" s="157">
        <v>37</v>
      </c>
      <c r="I232" s="157">
        <v>0</v>
      </c>
      <c r="J232" s="157">
        <v>0</v>
      </c>
      <c r="K232" s="157">
        <v>0</v>
      </c>
      <c r="L232" s="157">
        <v>0</v>
      </c>
      <c r="M232" s="61">
        <f t="shared" si="30"/>
        <v>108</v>
      </c>
    </row>
    <row r="233" spans="3:13" ht="11.25">
      <c r="C233" s="2" t="s">
        <v>394</v>
      </c>
      <c r="D233" s="2" t="s">
        <v>395</v>
      </c>
      <c r="E233" s="157">
        <v>198</v>
      </c>
      <c r="F233" s="157">
        <v>147</v>
      </c>
      <c r="G233" s="157">
        <v>103</v>
      </c>
      <c r="H233" s="157">
        <v>118</v>
      </c>
      <c r="I233" s="157">
        <v>0</v>
      </c>
      <c r="J233" s="157">
        <v>0</v>
      </c>
      <c r="K233" s="157">
        <v>0</v>
      </c>
      <c r="L233" s="157">
        <v>0</v>
      </c>
      <c r="M233" s="61">
        <f t="shared" si="30"/>
        <v>566</v>
      </c>
    </row>
    <row r="234" spans="3:13" ht="11.25">
      <c r="C234" s="2" t="s">
        <v>396</v>
      </c>
      <c r="D234" s="2" t="s">
        <v>397</v>
      </c>
      <c r="E234" s="157">
        <v>10</v>
      </c>
      <c r="F234" s="157">
        <v>9</v>
      </c>
      <c r="G234" s="157">
        <v>25</v>
      </c>
      <c r="H234" s="157">
        <v>35</v>
      </c>
      <c r="I234" s="157">
        <v>0</v>
      </c>
      <c r="J234" s="157">
        <v>0</v>
      </c>
      <c r="K234" s="157">
        <v>0</v>
      </c>
      <c r="L234" s="157">
        <v>0</v>
      </c>
      <c r="M234" s="61">
        <f t="shared" si="30"/>
        <v>79</v>
      </c>
    </row>
    <row r="235" spans="3:13" ht="11.25">
      <c r="C235" s="2" t="s">
        <v>398</v>
      </c>
      <c r="D235" s="2" t="s">
        <v>399</v>
      </c>
      <c r="E235" s="157">
        <v>9</v>
      </c>
      <c r="F235" s="157">
        <v>20</v>
      </c>
      <c r="G235" s="157">
        <v>30</v>
      </c>
      <c r="H235" s="157">
        <v>36</v>
      </c>
      <c r="I235" s="157">
        <v>0</v>
      </c>
      <c r="J235" s="157">
        <v>0</v>
      </c>
      <c r="K235" s="157">
        <v>0</v>
      </c>
      <c r="L235" s="157">
        <v>0</v>
      </c>
      <c r="M235" s="61">
        <f t="shared" si="30"/>
        <v>95</v>
      </c>
    </row>
    <row r="236" spans="3:13" ht="11.25">
      <c r="C236" s="2" t="s">
        <v>400</v>
      </c>
      <c r="D236" s="2" t="s">
        <v>575</v>
      </c>
      <c r="E236" s="157">
        <v>32</v>
      </c>
      <c r="F236" s="157">
        <v>30</v>
      </c>
      <c r="G236" s="157">
        <v>59</v>
      </c>
      <c r="H236" s="157">
        <v>45</v>
      </c>
      <c r="I236" s="157">
        <v>0</v>
      </c>
      <c r="J236" s="157">
        <v>0</v>
      </c>
      <c r="K236" s="157">
        <v>0</v>
      </c>
      <c r="L236" s="157">
        <v>0</v>
      </c>
      <c r="M236" s="61">
        <f t="shared" si="30"/>
        <v>166</v>
      </c>
    </row>
    <row r="237" spans="2:13" ht="11.25">
      <c r="B237" s="65" t="s">
        <v>401</v>
      </c>
      <c r="E237" s="61">
        <f aca="true" t="shared" si="37" ref="E237:L237">SUM(E238:E241)</f>
        <v>112</v>
      </c>
      <c r="F237" s="61">
        <f t="shared" si="37"/>
        <v>142</v>
      </c>
      <c r="G237" s="61">
        <f t="shared" si="37"/>
        <v>214</v>
      </c>
      <c r="H237" s="61">
        <f t="shared" si="37"/>
        <v>271</v>
      </c>
      <c r="I237" s="61">
        <f t="shared" si="37"/>
        <v>0</v>
      </c>
      <c r="J237" s="61">
        <f t="shared" si="37"/>
        <v>0</v>
      </c>
      <c r="K237" s="61">
        <f t="shared" si="37"/>
        <v>0</v>
      </c>
      <c r="L237" s="61">
        <f t="shared" si="37"/>
        <v>0</v>
      </c>
      <c r="M237" s="61">
        <f t="shared" si="30"/>
        <v>739</v>
      </c>
    </row>
    <row r="238" spans="3:13" ht="11.25">
      <c r="C238" s="2" t="s">
        <v>402</v>
      </c>
      <c r="D238" s="2" t="s">
        <v>403</v>
      </c>
      <c r="E238" s="158">
        <v>11</v>
      </c>
      <c r="F238" s="158">
        <v>10</v>
      </c>
      <c r="G238" s="158">
        <v>21</v>
      </c>
      <c r="H238" s="158">
        <v>29</v>
      </c>
      <c r="I238" s="158">
        <v>0</v>
      </c>
      <c r="J238" s="158">
        <v>0</v>
      </c>
      <c r="K238" s="158">
        <v>0</v>
      </c>
      <c r="L238" s="158">
        <v>0</v>
      </c>
      <c r="M238" s="61">
        <f t="shared" si="30"/>
        <v>71</v>
      </c>
    </row>
    <row r="239" spans="3:13" ht="11.25">
      <c r="C239" s="2" t="s">
        <v>404</v>
      </c>
      <c r="D239" s="2" t="s">
        <v>405</v>
      </c>
      <c r="E239" s="158">
        <v>78</v>
      </c>
      <c r="F239" s="158">
        <v>102</v>
      </c>
      <c r="G239" s="158">
        <v>121</v>
      </c>
      <c r="H239" s="158">
        <v>106</v>
      </c>
      <c r="I239" s="158">
        <v>0</v>
      </c>
      <c r="J239" s="158">
        <v>0</v>
      </c>
      <c r="K239" s="158">
        <v>0</v>
      </c>
      <c r="L239" s="158">
        <v>0</v>
      </c>
      <c r="M239" s="61">
        <f t="shared" si="30"/>
        <v>407</v>
      </c>
    </row>
    <row r="240" spans="3:13" ht="11.25">
      <c r="C240" s="2" t="s">
        <v>406</v>
      </c>
      <c r="D240" s="2" t="s">
        <v>577</v>
      </c>
      <c r="E240" s="158">
        <v>12</v>
      </c>
      <c r="F240" s="158">
        <v>18</v>
      </c>
      <c r="G240" s="158">
        <v>45</v>
      </c>
      <c r="H240" s="158">
        <v>90</v>
      </c>
      <c r="I240" s="158">
        <v>0</v>
      </c>
      <c r="J240" s="158">
        <v>0</v>
      </c>
      <c r="K240" s="158">
        <v>0</v>
      </c>
      <c r="L240" s="158">
        <v>0</v>
      </c>
      <c r="M240" s="61">
        <f t="shared" si="30"/>
        <v>165</v>
      </c>
    </row>
    <row r="241" spans="3:13" ht="11.25">
      <c r="C241" s="2" t="s">
        <v>407</v>
      </c>
      <c r="D241" s="2" t="s">
        <v>408</v>
      </c>
      <c r="E241" s="158">
        <v>11</v>
      </c>
      <c r="F241" s="158">
        <v>12</v>
      </c>
      <c r="G241" s="158">
        <v>27</v>
      </c>
      <c r="H241" s="158">
        <v>46</v>
      </c>
      <c r="I241" s="158">
        <v>0</v>
      </c>
      <c r="J241" s="158">
        <v>0</v>
      </c>
      <c r="K241" s="158">
        <v>0</v>
      </c>
      <c r="L241" s="158">
        <v>0</v>
      </c>
      <c r="M241" s="61">
        <f t="shared" si="30"/>
        <v>96</v>
      </c>
    </row>
    <row r="242" spans="5:13" ht="11.25">
      <c r="E242" s="99"/>
      <c r="F242" s="99"/>
      <c r="G242" s="99"/>
      <c r="H242" s="99"/>
      <c r="I242" s="99"/>
      <c r="J242" s="99"/>
      <c r="K242" s="99"/>
      <c r="L242" s="99"/>
      <c r="M242" s="61"/>
    </row>
    <row r="243" spans="1:13" ht="11.25">
      <c r="A243" s="67" t="s">
        <v>19</v>
      </c>
      <c r="E243" s="61">
        <f aca="true" t="shared" si="38" ref="E243:L243">E244+E253+E259</f>
        <v>421</v>
      </c>
      <c r="F243" s="61">
        <f t="shared" si="38"/>
        <v>447</v>
      </c>
      <c r="G243" s="61">
        <f t="shared" si="38"/>
        <v>695</v>
      </c>
      <c r="H243" s="61">
        <f t="shared" si="38"/>
        <v>819</v>
      </c>
      <c r="I243" s="61">
        <f t="shared" si="38"/>
        <v>0</v>
      </c>
      <c r="J243" s="61">
        <f t="shared" si="38"/>
        <v>333</v>
      </c>
      <c r="K243" s="61">
        <f t="shared" si="38"/>
        <v>36</v>
      </c>
      <c r="L243" s="61">
        <f t="shared" si="38"/>
        <v>142</v>
      </c>
      <c r="M243" s="61">
        <f t="shared" si="30"/>
        <v>2893</v>
      </c>
    </row>
    <row r="244" spans="2:13" ht="11.25">
      <c r="B244" s="65" t="s">
        <v>409</v>
      </c>
      <c r="E244" s="61">
        <f aca="true" t="shared" si="39" ref="E244:L244">SUM(E245:E252)</f>
        <v>271</v>
      </c>
      <c r="F244" s="61">
        <f t="shared" si="39"/>
        <v>267</v>
      </c>
      <c r="G244" s="61">
        <f t="shared" si="39"/>
        <v>409</v>
      </c>
      <c r="H244" s="61">
        <f t="shared" si="39"/>
        <v>556</v>
      </c>
      <c r="I244" s="61">
        <f t="shared" si="39"/>
        <v>0</v>
      </c>
      <c r="J244" s="61">
        <f t="shared" si="39"/>
        <v>176</v>
      </c>
      <c r="K244" s="61">
        <f t="shared" si="39"/>
        <v>12</v>
      </c>
      <c r="L244" s="61">
        <f t="shared" si="39"/>
        <v>48</v>
      </c>
      <c r="M244" s="61">
        <f t="shared" si="30"/>
        <v>1739</v>
      </c>
    </row>
    <row r="245" spans="3:13" ht="11.25">
      <c r="C245" s="2" t="s">
        <v>420</v>
      </c>
      <c r="D245" s="2" t="s">
        <v>412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100</v>
      </c>
      <c r="K245" s="159">
        <v>0</v>
      </c>
      <c r="L245" s="159">
        <v>0</v>
      </c>
      <c r="M245" s="61">
        <f t="shared" si="30"/>
        <v>100</v>
      </c>
    </row>
    <row r="246" spans="3:13" ht="11.25">
      <c r="C246" s="2" t="s">
        <v>411</v>
      </c>
      <c r="D246" s="2" t="s">
        <v>412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48</v>
      </c>
      <c r="M246" s="61">
        <f t="shared" si="30"/>
        <v>48</v>
      </c>
    </row>
    <row r="247" spans="3:13" ht="11.25">
      <c r="C247" s="2" t="s">
        <v>413</v>
      </c>
      <c r="D247" s="2" t="s">
        <v>414</v>
      </c>
      <c r="E247" s="159">
        <v>182</v>
      </c>
      <c r="F247" s="159">
        <v>170</v>
      </c>
      <c r="G247" s="159">
        <v>256</v>
      </c>
      <c r="H247" s="159">
        <v>296</v>
      </c>
      <c r="I247" s="159">
        <v>0</v>
      </c>
      <c r="J247" s="159">
        <v>0</v>
      </c>
      <c r="K247" s="159">
        <v>0</v>
      </c>
      <c r="L247" s="159">
        <v>0</v>
      </c>
      <c r="M247" s="61">
        <f t="shared" si="30"/>
        <v>904</v>
      </c>
    </row>
    <row r="248" spans="3:13" ht="11.25">
      <c r="C248" s="2" t="s">
        <v>415</v>
      </c>
      <c r="D248" s="2" t="s">
        <v>579</v>
      </c>
      <c r="E248" s="159">
        <v>22</v>
      </c>
      <c r="F248" s="159">
        <v>18</v>
      </c>
      <c r="G248" s="159">
        <v>15</v>
      </c>
      <c r="H248" s="159">
        <v>40</v>
      </c>
      <c r="I248" s="159">
        <v>0</v>
      </c>
      <c r="J248" s="159">
        <v>0</v>
      </c>
      <c r="K248" s="159">
        <v>0</v>
      </c>
      <c r="L248" s="159">
        <v>0</v>
      </c>
      <c r="M248" s="61">
        <f t="shared" si="30"/>
        <v>95</v>
      </c>
    </row>
    <row r="249" spans="3:13" ht="11.25">
      <c r="C249" s="2" t="s">
        <v>416</v>
      </c>
      <c r="D249" s="2" t="s">
        <v>417</v>
      </c>
      <c r="E249" s="159">
        <v>38</v>
      </c>
      <c r="F249" s="159">
        <v>40</v>
      </c>
      <c r="G249" s="159">
        <v>73</v>
      </c>
      <c r="H249" s="159">
        <v>92</v>
      </c>
      <c r="I249" s="159">
        <v>0</v>
      </c>
      <c r="J249" s="159">
        <v>0</v>
      </c>
      <c r="K249" s="159">
        <v>0</v>
      </c>
      <c r="L249" s="159">
        <v>0</v>
      </c>
      <c r="M249" s="61">
        <f t="shared" si="30"/>
        <v>243</v>
      </c>
    </row>
    <row r="250" spans="3:13" ht="11.25">
      <c r="C250" s="2" t="s">
        <v>418</v>
      </c>
      <c r="D250" s="2" t="s">
        <v>419</v>
      </c>
      <c r="E250" s="159">
        <v>29</v>
      </c>
      <c r="F250" s="159">
        <v>39</v>
      </c>
      <c r="G250" s="159">
        <v>65</v>
      </c>
      <c r="H250" s="159">
        <v>128</v>
      </c>
      <c r="I250" s="159">
        <v>0</v>
      </c>
      <c r="J250" s="159">
        <v>0</v>
      </c>
      <c r="K250" s="159">
        <v>0</v>
      </c>
      <c r="L250" s="159">
        <v>0</v>
      </c>
      <c r="M250" s="61">
        <f t="shared" si="30"/>
        <v>261</v>
      </c>
    </row>
    <row r="251" spans="3:13" ht="11.25">
      <c r="C251" s="2" t="s">
        <v>421</v>
      </c>
      <c r="D251" s="2" t="s">
        <v>422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76</v>
      </c>
      <c r="K251" s="159">
        <v>0</v>
      </c>
      <c r="L251" s="159">
        <v>0</v>
      </c>
      <c r="M251" s="61">
        <f t="shared" si="30"/>
        <v>76</v>
      </c>
    </row>
    <row r="252" spans="3:13" ht="11.25">
      <c r="C252" s="2" t="s">
        <v>410</v>
      </c>
      <c r="D252" s="2" t="s">
        <v>578</v>
      </c>
      <c r="E252" s="159">
        <v>0</v>
      </c>
      <c r="F252" s="159">
        <v>0</v>
      </c>
      <c r="G252" s="159">
        <v>0</v>
      </c>
      <c r="H252" s="159">
        <v>0</v>
      </c>
      <c r="I252" s="159">
        <v>0</v>
      </c>
      <c r="J252" s="159">
        <v>0</v>
      </c>
      <c r="K252" s="159">
        <v>12</v>
      </c>
      <c r="L252" s="159">
        <v>0</v>
      </c>
      <c r="M252" s="61">
        <f t="shared" si="30"/>
        <v>12</v>
      </c>
    </row>
    <row r="253" spans="2:13" ht="11.25">
      <c r="B253" s="65" t="s">
        <v>580</v>
      </c>
      <c r="E253" s="61">
        <f>SUM(E254:E258)</f>
        <v>0</v>
      </c>
      <c r="F253" s="61">
        <f aca="true" t="shared" si="40" ref="F253:L253">SUM(F254:F258)</f>
        <v>0</v>
      </c>
      <c r="G253" s="61">
        <f t="shared" si="40"/>
        <v>0</v>
      </c>
      <c r="H253" s="61">
        <f t="shared" si="40"/>
        <v>0</v>
      </c>
      <c r="I253" s="61">
        <f t="shared" si="40"/>
        <v>0</v>
      </c>
      <c r="J253" s="61">
        <f t="shared" si="40"/>
        <v>78</v>
      </c>
      <c r="K253" s="61">
        <f t="shared" si="40"/>
        <v>5</v>
      </c>
      <c r="L253" s="61">
        <f t="shared" si="40"/>
        <v>81</v>
      </c>
      <c r="M253" s="61">
        <f t="shared" si="30"/>
        <v>164</v>
      </c>
    </row>
    <row r="254" spans="3:13" ht="11.25">
      <c r="C254" s="2" t="s">
        <v>427</v>
      </c>
      <c r="D254" s="2" t="s">
        <v>428</v>
      </c>
      <c r="E254" s="160">
        <v>0</v>
      </c>
      <c r="F254" s="160">
        <v>0</v>
      </c>
      <c r="G254" s="160">
        <v>0</v>
      </c>
      <c r="H254" s="160">
        <v>0</v>
      </c>
      <c r="I254" s="160">
        <v>0</v>
      </c>
      <c r="J254" s="160">
        <v>33</v>
      </c>
      <c r="K254" s="160">
        <v>0</v>
      </c>
      <c r="L254" s="160">
        <v>81</v>
      </c>
      <c r="M254" s="61">
        <f t="shared" si="30"/>
        <v>114</v>
      </c>
    </row>
    <row r="255" spans="3:13" ht="11.25">
      <c r="C255" s="2" t="s">
        <v>423</v>
      </c>
      <c r="D255" s="2" t="s">
        <v>424</v>
      </c>
      <c r="E255" s="160">
        <v>0</v>
      </c>
      <c r="F255" s="160">
        <v>0</v>
      </c>
      <c r="G255" s="160">
        <v>0</v>
      </c>
      <c r="H255" s="160">
        <v>0</v>
      </c>
      <c r="I255" s="160">
        <v>0</v>
      </c>
      <c r="J255" s="160">
        <v>45</v>
      </c>
      <c r="K255" s="160">
        <v>0</v>
      </c>
      <c r="L255" s="160">
        <v>0</v>
      </c>
      <c r="M255" s="61">
        <f t="shared" si="30"/>
        <v>45</v>
      </c>
    </row>
    <row r="256" spans="3:13" ht="11.25">
      <c r="C256" s="2" t="s">
        <v>425</v>
      </c>
      <c r="D256" s="2" t="s">
        <v>581</v>
      </c>
      <c r="E256" s="160">
        <v>0</v>
      </c>
      <c r="F256" s="160">
        <v>0</v>
      </c>
      <c r="G256" s="160">
        <v>0</v>
      </c>
      <c r="H256" s="160">
        <v>0</v>
      </c>
      <c r="I256" s="160">
        <v>0</v>
      </c>
      <c r="J256" s="160">
        <v>0</v>
      </c>
      <c r="K256" s="160">
        <v>3</v>
      </c>
      <c r="L256" s="160">
        <v>0</v>
      </c>
      <c r="M256" s="61">
        <f t="shared" si="30"/>
        <v>3</v>
      </c>
    </row>
    <row r="257" spans="3:13" ht="11.25">
      <c r="C257" s="2" t="s">
        <v>426</v>
      </c>
      <c r="D257" s="2" t="s">
        <v>582</v>
      </c>
      <c r="E257" s="160">
        <v>0</v>
      </c>
      <c r="F257" s="160">
        <v>0</v>
      </c>
      <c r="G257" s="160">
        <v>0</v>
      </c>
      <c r="H257" s="160">
        <v>0</v>
      </c>
      <c r="I257" s="160">
        <v>0</v>
      </c>
      <c r="J257" s="160">
        <v>0</v>
      </c>
      <c r="K257" s="160">
        <v>1</v>
      </c>
      <c r="L257" s="160">
        <v>0</v>
      </c>
      <c r="M257" s="61">
        <f t="shared" si="30"/>
        <v>1</v>
      </c>
    </row>
    <row r="258" spans="3:13" ht="11.25">
      <c r="C258" s="2" t="s">
        <v>697</v>
      </c>
      <c r="D258" s="175" t="s">
        <v>703</v>
      </c>
      <c r="E258" s="160">
        <v>0</v>
      </c>
      <c r="F258" s="160">
        <v>0</v>
      </c>
      <c r="G258" s="160">
        <v>0</v>
      </c>
      <c r="H258" s="160">
        <v>0</v>
      </c>
      <c r="I258" s="160">
        <v>0</v>
      </c>
      <c r="J258" s="160">
        <v>0</v>
      </c>
      <c r="K258" s="160">
        <v>1</v>
      </c>
      <c r="L258" s="160">
        <v>0</v>
      </c>
      <c r="M258" s="61">
        <f t="shared" si="30"/>
        <v>1</v>
      </c>
    </row>
    <row r="259" spans="2:13" ht="11.25">
      <c r="B259" s="65" t="s">
        <v>429</v>
      </c>
      <c r="E259" s="61">
        <f aca="true" t="shared" si="41" ref="E259:L259">SUM(E260:E266)</f>
        <v>150</v>
      </c>
      <c r="F259" s="61">
        <f t="shared" si="41"/>
        <v>180</v>
      </c>
      <c r="G259" s="61">
        <f t="shared" si="41"/>
        <v>286</v>
      </c>
      <c r="H259" s="61">
        <f t="shared" si="41"/>
        <v>263</v>
      </c>
      <c r="I259" s="61">
        <f t="shared" si="41"/>
        <v>0</v>
      </c>
      <c r="J259" s="61">
        <f t="shared" si="41"/>
        <v>79</v>
      </c>
      <c r="K259" s="61">
        <f t="shared" si="41"/>
        <v>19</v>
      </c>
      <c r="L259" s="61">
        <f t="shared" si="41"/>
        <v>13</v>
      </c>
      <c r="M259" s="61">
        <f t="shared" si="30"/>
        <v>990</v>
      </c>
    </row>
    <row r="260" spans="3:13" ht="11.25">
      <c r="C260" s="2" t="s">
        <v>432</v>
      </c>
      <c r="D260" s="2" t="s">
        <v>433</v>
      </c>
      <c r="E260" s="161">
        <v>25</v>
      </c>
      <c r="F260" s="161">
        <v>34</v>
      </c>
      <c r="G260" s="161">
        <v>15</v>
      </c>
      <c r="H260" s="161">
        <v>2</v>
      </c>
      <c r="I260" s="161">
        <v>0</v>
      </c>
      <c r="J260" s="161">
        <v>79</v>
      </c>
      <c r="K260" s="161">
        <v>0</v>
      </c>
      <c r="L260" s="161">
        <v>13</v>
      </c>
      <c r="M260" s="61">
        <f t="shared" si="30"/>
        <v>168</v>
      </c>
    </row>
    <row r="261" spans="3:13" ht="11.25">
      <c r="C261" s="2" t="s">
        <v>435</v>
      </c>
      <c r="D261" s="2" t="s">
        <v>586</v>
      </c>
      <c r="E261" s="161">
        <v>104</v>
      </c>
      <c r="F261" s="161">
        <v>123</v>
      </c>
      <c r="G261" s="161">
        <v>237</v>
      </c>
      <c r="H261" s="161">
        <v>206</v>
      </c>
      <c r="I261" s="161">
        <v>0</v>
      </c>
      <c r="J261" s="161">
        <v>0</v>
      </c>
      <c r="K261" s="161">
        <v>0</v>
      </c>
      <c r="L261" s="161">
        <v>0</v>
      </c>
      <c r="M261" s="61">
        <f t="shared" si="30"/>
        <v>670</v>
      </c>
    </row>
    <row r="262" spans="3:13" ht="11.25">
      <c r="C262" s="2" t="s">
        <v>436</v>
      </c>
      <c r="D262" s="2" t="s">
        <v>587</v>
      </c>
      <c r="E262" s="161">
        <v>17</v>
      </c>
      <c r="F262" s="161">
        <v>17</v>
      </c>
      <c r="G262" s="161">
        <v>28</v>
      </c>
      <c r="H262" s="161">
        <v>38</v>
      </c>
      <c r="I262" s="161">
        <v>0</v>
      </c>
      <c r="J262" s="161">
        <v>0</v>
      </c>
      <c r="K262" s="161">
        <v>0</v>
      </c>
      <c r="L262" s="161">
        <v>0</v>
      </c>
      <c r="M262" s="61">
        <f t="shared" si="30"/>
        <v>100</v>
      </c>
    </row>
    <row r="263" spans="3:13" ht="11.25">
      <c r="C263" s="2" t="s">
        <v>434</v>
      </c>
      <c r="D263" s="2" t="s">
        <v>585</v>
      </c>
      <c r="E263" s="161">
        <v>4</v>
      </c>
      <c r="F263" s="161">
        <v>6</v>
      </c>
      <c r="G263" s="161">
        <v>6</v>
      </c>
      <c r="H263" s="161">
        <v>17</v>
      </c>
      <c r="I263" s="161">
        <v>0</v>
      </c>
      <c r="J263" s="161">
        <v>0</v>
      </c>
      <c r="K263" s="161">
        <v>0</v>
      </c>
      <c r="L263" s="161">
        <v>0</v>
      </c>
      <c r="M263" s="61">
        <f t="shared" si="30"/>
        <v>33</v>
      </c>
    </row>
    <row r="264" spans="3:13" ht="11.25">
      <c r="C264" s="2" t="s">
        <v>431</v>
      </c>
      <c r="D264" s="2" t="s">
        <v>584</v>
      </c>
      <c r="E264" s="162">
        <v>0</v>
      </c>
      <c r="F264" s="162">
        <v>0</v>
      </c>
      <c r="G264" s="162">
        <v>0</v>
      </c>
      <c r="H264" s="162">
        <v>0</v>
      </c>
      <c r="I264" s="162">
        <v>0</v>
      </c>
      <c r="J264" s="162">
        <v>0</v>
      </c>
      <c r="K264" s="162">
        <v>8</v>
      </c>
      <c r="L264" s="162">
        <v>0</v>
      </c>
      <c r="M264" s="61">
        <f t="shared" si="30"/>
        <v>8</v>
      </c>
    </row>
    <row r="265" spans="3:13" ht="11.25">
      <c r="C265" s="2" t="s">
        <v>595</v>
      </c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3:13" ht="11.25">
      <c r="C266" s="2" t="s">
        <v>430</v>
      </c>
      <c r="D266" s="2" t="s">
        <v>583</v>
      </c>
      <c r="E266" s="163">
        <v>0</v>
      </c>
      <c r="F266" s="163">
        <v>0</v>
      </c>
      <c r="G266" s="163">
        <v>0</v>
      </c>
      <c r="H266" s="163">
        <v>0</v>
      </c>
      <c r="I266" s="163">
        <v>0</v>
      </c>
      <c r="J266" s="163">
        <v>0</v>
      </c>
      <c r="K266" s="163">
        <v>11</v>
      </c>
      <c r="L266" s="163">
        <v>0</v>
      </c>
      <c r="M266" s="61">
        <f t="shared" si="30"/>
        <v>11</v>
      </c>
    </row>
    <row r="267" spans="5:13" ht="11.25">
      <c r="E267" s="99"/>
      <c r="F267" s="99"/>
      <c r="G267" s="99"/>
      <c r="H267" s="99"/>
      <c r="I267" s="99"/>
      <c r="J267" s="99"/>
      <c r="K267" s="99"/>
      <c r="L267" s="99"/>
      <c r="M267" s="61"/>
    </row>
    <row r="268" spans="1:13" ht="11.25">
      <c r="A268" s="67" t="s">
        <v>18</v>
      </c>
      <c r="E268" s="61">
        <f>E269+E271+E282+E301</f>
        <v>182</v>
      </c>
      <c r="F268" s="61">
        <f aca="true" t="shared" si="42" ref="F268:L268">F269+F271+F282+F301</f>
        <v>176</v>
      </c>
      <c r="G268" s="61">
        <f t="shared" si="42"/>
        <v>262</v>
      </c>
      <c r="H268" s="61">
        <f t="shared" si="42"/>
        <v>373</v>
      </c>
      <c r="I268" s="61">
        <f t="shared" si="42"/>
        <v>0</v>
      </c>
      <c r="J268" s="61">
        <f t="shared" si="42"/>
        <v>138</v>
      </c>
      <c r="K268" s="61">
        <f t="shared" si="42"/>
        <v>0</v>
      </c>
      <c r="L268" s="61">
        <f t="shared" si="42"/>
        <v>0</v>
      </c>
      <c r="M268" s="61">
        <f t="shared" si="30"/>
        <v>1131</v>
      </c>
    </row>
    <row r="269" spans="2:13" ht="11.25">
      <c r="B269" s="65" t="s">
        <v>640</v>
      </c>
      <c r="E269" s="61">
        <f aca="true" t="shared" si="43" ref="E269:L269">SUM(E270)</f>
        <v>10</v>
      </c>
      <c r="F269" s="61">
        <f t="shared" si="43"/>
        <v>7</v>
      </c>
      <c r="G269" s="61">
        <f t="shared" si="43"/>
        <v>22</v>
      </c>
      <c r="H269" s="61">
        <f t="shared" si="43"/>
        <v>29</v>
      </c>
      <c r="I269" s="61">
        <f t="shared" si="43"/>
        <v>0</v>
      </c>
      <c r="J269" s="61">
        <f t="shared" si="43"/>
        <v>10</v>
      </c>
      <c r="K269" s="61">
        <f t="shared" si="43"/>
        <v>0</v>
      </c>
      <c r="L269" s="61">
        <f t="shared" si="43"/>
        <v>0</v>
      </c>
      <c r="M269" s="61">
        <f t="shared" si="30"/>
        <v>78</v>
      </c>
    </row>
    <row r="270" spans="3:13" ht="11.25">
      <c r="C270" s="2" t="s">
        <v>437</v>
      </c>
      <c r="D270" s="2" t="s">
        <v>438</v>
      </c>
      <c r="E270" s="164">
        <v>10</v>
      </c>
      <c r="F270" s="164">
        <v>7</v>
      </c>
      <c r="G270" s="164">
        <v>22</v>
      </c>
      <c r="H270" s="164">
        <v>29</v>
      </c>
      <c r="I270" s="164">
        <v>0</v>
      </c>
      <c r="J270" s="164">
        <v>10</v>
      </c>
      <c r="K270" s="164">
        <v>0</v>
      </c>
      <c r="L270" s="164">
        <v>0</v>
      </c>
      <c r="M270" s="61">
        <f t="shared" si="30"/>
        <v>78</v>
      </c>
    </row>
    <row r="271" spans="2:13" ht="11.25">
      <c r="B271" s="65" t="s">
        <v>439</v>
      </c>
      <c r="E271" s="61">
        <f aca="true" t="shared" si="44" ref="E271:L271">SUM(E272:E281)</f>
        <v>51</v>
      </c>
      <c r="F271" s="61">
        <f t="shared" si="44"/>
        <v>66</v>
      </c>
      <c r="G271" s="61">
        <f t="shared" si="44"/>
        <v>90</v>
      </c>
      <c r="H271" s="61">
        <f t="shared" si="44"/>
        <v>146</v>
      </c>
      <c r="I271" s="61">
        <f t="shared" si="44"/>
        <v>0</v>
      </c>
      <c r="J271" s="61">
        <f t="shared" si="44"/>
        <v>35</v>
      </c>
      <c r="K271" s="61">
        <f t="shared" si="44"/>
        <v>0</v>
      </c>
      <c r="L271" s="61">
        <f t="shared" si="44"/>
        <v>0</v>
      </c>
      <c r="M271" s="61">
        <f aca="true" t="shared" si="45" ref="M271:M330">SUM(E271:L271)</f>
        <v>388</v>
      </c>
    </row>
    <row r="272" spans="3:13" ht="11.25">
      <c r="C272" s="2" t="s">
        <v>440</v>
      </c>
      <c r="D272" s="2" t="s">
        <v>441</v>
      </c>
      <c r="E272" s="165">
        <v>51</v>
      </c>
      <c r="F272" s="165">
        <v>52</v>
      </c>
      <c r="G272" s="165">
        <v>44</v>
      </c>
      <c r="H272" s="165">
        <v>15</v>
      </c>
      <c r="I272" s="165">
        <v>0</v>
      </c>
      <c r="J272" s="165">
        <v>0</v>
      </c>
      <c r="K272" s="165">
        <v>0</v>
      </c>
      <c r="L272" s="165">
        <v>0</v>
      </c>
      <c r="M272" s="61">
        <f t="shared" si="45"/>
        <v>162</v>
      </c>
    </row>
    <row r="273" spans="3:13" ht="11.25">
      <c r="C273" s="2" t="s">
        <v>442</v>
      </c>
      <c r="D273" s="2" t="s">
        <v>443</v>
      </c>
      <c r="E273" s="165">
        <v>0</v>
      </c>
      <c r="F273" s="165">
        <v>7</v>
      </c>
      <c r="G273" s="165">
        <v>16</v>
      </c>
      <c r="H273" s="165">
        <v>39</v>
      </c>
      <c r="I273" s="165">
        <v>0</v>
      </c>
      <c r="J273" s="165">
        <v>0</v>
      </c>
      <c r="K273" s="165">
        <v>0</v>
      </c>
      <c r="L273" s="165">
        <v>0</v>
      </c>
      <c r="M273" s="61">
        <f t="shared" si="45"/>
        <v>62</v>
      </c>
    </row>
    <row r="274" spans="3:13" ht="11.25">
      <c r="C274" s="97" t="s">
        <v>698</v>
      </c>
      <c r="D274" s="175" t="s">
        <v>704</v>
      </c>
      <c r="E274" s="165">
        <v>0</v>
      </c>
      <c r="F274" s="165">
        <v>0</v>
      </c>
      <c r="G274" s="165">
        <v>0</v>
      </c>
      <c r="H274" s="165">
        <v>1</v>
      </c>
      <c r="I274" s="165">
        <v>0</v>
      </c>
      <c r="J274" s="165">
        <v>0</v>
      </c>
      <c r="K274" s="165">
        <v>0</v>
      </c>
      <c r="L274" s="165">
        <v>0</v>
      </c>
      <c r="M274" s="61">
        <f t="shared" si="45"/>
        <v>1</v>
      </c>
    </row>
    <row r="275" spans="3:13" ht="11.25">
      <c r="C275" s="2" t="s">
        <v>446</v>
      </c>
      <c r="D275" s="2" t="s">
        <v>447</v>
      </c>
      <c r="E275" s="165">
        <v>0</v>
      </c>
      <c r="F275" s="165">
        <v>0</v>
      </c>
      <c r="G275" s="165">
        <v>1</v>
      </c>
      <c r="H275" s="165">
        <v>4</v>
      </c>
      <c r="I275" s="165">
        <v>0</v>
      </c>
      <c r="J275" s="165">
        <v>0</v>
      </c>
      <c r="K275" s="165">
        <v>0</v>
      </c>
      <c r="L275" s="165">
        <v>0</v>
      </c>
      <c r="M275" s="61">
        <f t="shared" si="45"/>
        <v>5</v>
      </c>
    </row>
    <row r="276" spans="3:13" ht="11.25">
      <c r="C276" s="2" t="s">
        <v>448</v>
      </c>
      <c r="D276" s="2" t="s">
        <v>449</v>
      </c>
      <c r="E276" s="165">
        <v>0</v>
      </c>
      <c r="F276" s="165">
        <v>0</v>
      </c>
      <c r="G276" s="165">
        <v>14</v>
      </c>
      <c r="H276" s="165">
        <v>25</v>
      </c>
      <c r="I276" s="165">
        <v>0</v>
      </c>
      <c r="J276" s="165">
        <v>0</v>
      </c>
      <c r="K276" s="165">
        <v>0</v>
      </c>
      <c r="L276" s="165">
        <v>0</v>
      </c>
      <c r="M276" s="61">
        <f t="shared" si="45"/>
        <v>39</v>
      </c>
    </row>
    <row r="277" spans="3:13" ht="11.25">
      <c r="C277" s="2" t="s">
        <v>450</v>
      </c>
      <c r="D277" s="2" t="s">
        <v>451</v>
      </c>
      <c r="E277" s="165">
        <v>0</v>
      </c>
      <c r="F277" s="165">
        <v>0</v>
      </c>
      <c r="G277" s="165">
        <v>0</v>
      </c>
      <c r="H277" s="165">
        <v>0</v>
      </c>
      <c r="I277" s="165">
        <v>0</v>
      </c>
      <c r="J277" s="165">
        <v>6</v>
      </c>
      <c r="K277" s="165">
        <v>0</v>
      </c>
      <c r="L277" s="165">
        <v>0</v>
      </c>
      <c r="M277" s="61">
        <f t="shared" si="45"/>
        <v>6</v>
      </c>
    </row>
    <row r="278" spans="3:13" ht="11.25">
      <c r="C278" s="2" t="s">
        <v>452</v>
      </c>
      <c r="D278" s="2" t="s">
        <v>453</v>
      </c>
      <c r="E278" s="165">
        <v>0</v>
      </c>
      <c r="F278" s="165">
        <v>7</v>
      </c>
      <c r="G278" s="165">
        <v>13</v>
      </c>
      <c r="H278" s="165">
        <v>39</v>
      </c>
      <c r="I278" s="165">
        <v>0</v>
      </c>
      <c r="J278" s="165">
        <v>0</v>
      </c>
      <c r="K278" s="165">
        <v>0</v>
      </c>
      <c r="L278" s="165">
        <v>0</v>
      </c>
      <c r="M278" s="61">
        <f t="shared" si="45"/>
        <v>59</v>
      </c>
    </row>
    <row r="279" spans="3:13" ht="11.25">
      <c r="C279" s="2" t="s">
        <v>454</v>
      </c>
      <c r="D279" s="2" t="s">
        <v>455</v>
      </c>
      <c r="E279" s="165">
        <v>0</v>
      </c>
      <c r="F279" s="165">
        <v>0</v>
      </c>
      <c r="G279" s="165">
        <v>0</v>
      </c>
      <c r="H279" s="165">
        <v>0</v>
      </c>
      <c r="I279" s="165">
        <v>0</v>
      </c>
      <c r="J279" s="165">
        <v>11</v>
      </c>
      <c r="K279" s="165">
        <v>0</v>
      </c>
      <c r="L279" s="165">
        <v>0</v>
      </c>
      <c r="M279" s="61">
        <f t="shared" si="45"/>
        <v>11</v>
      </c>
    </row>
    <row r="280" spans="3:13" ht="11.25">
      <c r="C280" s="2" t="s">
        <v>444</v>
      </c>
      <c r="D280" s="2" t="s">
        <v>445</v>
      </c>
      <c r="E280" s="165">
        <v>0</v>
      </c>
      <c r="F280" s="165">
        <v>0</v>
      </c>
      <c r="G280" s="165">
        <v>0</v>
      </c>
      <c r="H280" s="165">
        <v>0</v>
      </c>
      <c r="I280" s="165">
        <v>0</v>
      </c>
      <c r="J280" s="165">
        <v>18</v>
      </c>
      <c r="K280" s="165">
        <v>0</v>
      </c>
      <c r="L280" s="165">
        <v>0</v>
      </c>
      <c r="M280" s="61">
        <f t="shared" si="45"/>
        <v>18</v>
      </c>
    </row>
    <row r="281" spans="3:13" ht="11.25">
      <c r="C281" s="2" t="s">
        <v>456</v>
      </c>
      <c r="D281" s="2" t="s">
        <v>457</v>
      </c>
      <c r="E281" s="165">
        <v>0</v>
      </c>
      <c r="F281" s="165">
        <v>0</v>
      </c>
      <c r="G281" s="165">
        <v>2</v>
      </c>
      <c r="H281" s="165">
        <v>23</v>
      </c>
      <c r="I281" s="165">
        <v>0</v>
      </c>
      <c r="J281" s="165">
        <v>0</v>
      </c>
      <c r="K281" s="165">
        <v>0</v>
      </c>
      <c r="L281" s="165">
        <v>0</v>
      </c>
      <c r="M281" s="61">
        <f t="shared" si="45"/>
        <v>25</v>
      </c>
    </row>
    <row r="282" spans="2:13" ht="11.25">
      <c r="B282" s="65" t="s">
        <v>458</v>
      </c>
      <c r="E282" s="61">
        <f>SUM(E283:E300)</f>
        <v>53</v>
      </c>
      <c r="F282" s="61">
        <f aca="true" t="shared" si="46" ref="F282:L282">SUM(F283:F300)</f>
        <v>49</v>
      </c>
      <c r="G282" s="61">
        <f t="shared" si="46"/>
        <v>69</v>
      </c>
      <c r="H282" s="61">
        <f t="shared" si="46"/>
        <v>111</v>
      </c>
      <c r="I282" s="61">
        <f t="shared" si="46"/>
        <v>0</v>
      </c>
      <c r="J282" s="61">
        <f t="shared" si="46"/>
        <v>60</v>
      </c>
      <c r="K282" s="61">
        <f t="shared" si="46"/>
        <v>0</v>
      </c>
      <c r="L282" s="61">
        <f t="shared" si="46"/>
        <v>0</v>
      </c>
      <c r="M282" s="61">
        <f t="shared" si="45"/>
        <v>342</v>
      </c>
    </row>
    <row r="283" spans="3:13" ht="11.25">
      <c r="C283" s="2" t="s">
        <v>461</v>
      </c>
      <c r="D283" s="2" t="s">
        <v>462</v>
      </c>
      <c r="E283" s="166">
        <v>0</v>
      </c>
      <c r="F283" s="166">
        <v>0</v>
      </c>
      <c r="G283" s="166">
        <v>0</v>
      </c>
      <c r="H283" s="166">
        <v>0</v>
      </c>
      <c r="I283" s="166">
        <v>0</v>
      </c>
      <c r="J283" s="166">
        <v>28</v>
      </c>
      <c r="K283" s="166">
        <v>0</v>
      </c>
      <c r="L283" s="166">
        <v>0</v>
      </c>
      <c r="M283" s="61">
        <f t="shared" si="45"/>
        <v>28</v>
      </c>
    </row>
    <row r="284" spans="3:13" ht="11.25">
      <c r="C284" s="2" t="s">
        <v>463</v>
      </c>
      <c r="D284" s="2" t="s">
        <v>464</v>
      </c>
      <c r="E284" s="166">
        <v>0</v>
      </c>
      <c r="F284" s="166">
        <v>0</v>
      </c>
      <c r="G284" s="166">
        <v>0</v>
      </c>
      <c r="H284" s="166">
        <v>0</v>
      </c>
      <c r="I284" s="166">
        <v>0</v>
      </c>
      <c r="J284" s="166">
        <v>2</v>
      </c>
      <c r="K284" s="166">
        <v>0</v>
      </c>
      <c r="L284" s="166">
        <v>0</v>
      </c>
      <c r="M284" s="61">
        <f t="shared" si="45"/>
        <v>2</v>
      </c>
    </row>
    <row r="285" spans="3:13" ht="11.25">
      <c r="C285" s="2" t="s">
        <v>465</v>
      </c>
      <c r="D285" s="2" t="s">
        <v>466</v>
      </c>
      <c r="E285" s="166">
        <v>0</v>
      </c>
      <c r="F285" s="166">
        <v>0</v>
      </c>
      <c r="G285" s="166">
        <v>0</v>
      </c>
      <c r="H285" s="166">
        <v>0</v>
      </c>
      <c r="I285" s="166">
        <v>0</v>
      </c>
      <c r="J285" s="166">
        <v>10</v>
      </c>
      <c r="K285" s="166">
        <v>0</v>
      </c>
      <c r="L285" s="166">
        <v>0</v>
      </c>
      <c r="M285" s="61">
        <f t="shared" si="45"/>
        <v>10</v>
      </c>
    </row>
    <row r="286" spans="3:13" ht="11.25">
      <c r="C286" s="2" t="s">
        <v>467</v>
      </c>
      <c r="D286" s="2" t="s">
        <v>468</v>
      </c>
      <c r="E286" s="166">
        <v>0</v>
      </c>
      <c r="F286" s="166">
        <v>0</v>
      </c>
      <c r="G286" s="166">
        <v>0</v>
      </c>
      <c r="H286" s="166">
        <v>0</v>
      </c>
      <c r="I286" s="166">
        <v>0</v>
      </c>
      <c r="J286" s="166">
        <v>9</v>
      </c>
      <c r="K286" s="166">
        <v>0</v>
      </c>
      <c r="L286" s="166">
        <v>0</v>
      </c>
      <c r="M286" s="61">
        <f t="shared" si="45"/>
        <v>9</v>
      </c>
    </row>
    <row r="287" spans="3:13" ht="11.25">
      <c r="C287" s="2" t="s">
        <v>469</v>
      </c>
      <c r="D287" s="2" t="s">
        <v>470</v>
      </c>
      <c r="E287" s="166">
        <v>0</v>
      </c>
      <c r="F287" s="166">
        <v>0</v>
      </c>
      <c r="G287" s="166">
        <v>0</v>
      </c>
      <c r="H287" s="166">
        <v>0</v>
      </c>
      <c r="I287" s="166">
        <v>0</v>
      </c>
      <c r="J287" s="166">
        <v>4</v>
      </c>
      <c r="K287" s="166">
        <v>0</v>
      </c>
      <c r="L287" s="166">
        <v>0</v>
      </c>
      <c r="M287" s="61">
        <f t="shared" si="45"/>
        <v>4</v>
      </c>
    </row>
    <row r="288" spans="3:13" ht="11.25">
      <c r="C288" s="2" t="s">
        <v>471</v>
      </c>
      <c r="D288" s="2" t="s">
        <v>588</v>
      </c>
      <c r="E288" s="166">
        <v>6</v>
      </c>
      <c r="F288" s="166">
        <v>11</v>
      </c>
      <c r="G288" s="166">
        <v>11</v>
      </c>
      <c r="H288" s="166">
        <v>19</v>
      </c>
      <c r="I288" s="166">
        <v>0</v>
      </c>
      <c r="J288" s="166">
        <v>0</v>
      </c>
      <c r="K288" s="166">
        <v>0</v>
      </c>
      <c r="L288" s="166">
        <v>0</v>
      </c>
      <c r="M288" s="61">
        <f t="shared" si="45"/>
        <v>47</v>
      </c>
    </row>
    <row r="289" spans="3:13" ht="11.25">
      <c r="C289" s="2" t="s">
        <v>472</v>
      </c>
      <c r="D289" s="2" t="s">
        <v>589</v>
      </c>
      <c r="E289" s="166">
        <v>0</v>
      </c>
      <c r="F289" s="166">
        <v>1</v>
      </c>
      <c r="G289" s="166">
        <v>1</v>
      </c>
      <c r="H289" s="166">
        <v>2</v>
      </c>
      <c r="I289" s="166">
        <v>0</v>
      </c>
      <c r="J289" s="166">
        <v>0</v>
      </c>
      <c r="K289" s="166">
        <v>0</v>
      </c>
      <c r="L289" s="166">
        <v>0</v>
      </c>
      <c r="M289" s="61">
        <f t="shared" si="45"/>
        <v>4</v>
      </c>
    </row>
    <row r="290" spans="3:13" ht="11.25">
      <c r="C290" s="2" t="s">
        <v>473</v>
      </c>
      <c r="D290" s="2" t="s">
        <v>590</v>
      </c>
      <c r="E290" s="166">
        <v>24</v>
      </c>
      <c r="F290" s="166">
        <v>20</v>
      </c>
      <c r="G290" s="166">
        <v>23</v>
      </c>
      <c r="H290" s="166">
        <v>37</v>
      </c>
      <c r="I290" s="166">
        <v>0</v>
      </c>
      <c r="J290" s="166">
        <v>0</v>
      </c>
      <c r="K290" s="166">
        <v>0</v>
      </c>
      <c r="L290" s="166">
        <v>0</v>
      </c>
      <c r="M290" s="61">
        <f t="shared" si="45"/>
        <v>104</v>
      </c>
    </row>
    <row r="291" spans="3:13" ht="11.25">
      <c r="C291" s="2" t="s">
        <v>474</v>
      </c>
      <c r="D291" s="2" t="s">
        <v>591</v>
      </c>
      <c r="E291" s="166">
        <v>4</v>
      </c>
      <c r="F291" s="166">
        <v>4</v>
      </c>
      <c r="G291" s="166">
        <v>4</v>
      </c>
      <c r="H291" s="166">
        <v>6</v>
      </c>
      <c r="I291" s="166">
        <v>0</v>
      </c>
      <c r="J291" s="166">
        <v>0</v>
      </c>
      <c r="K291" s="166">
        <v>0</v>
      </c>
      <c r="L291" s="166">
        <v>0</v>
      </c>
      <c r="M291" s="61">
        <f t="shared" si="45"/>
        <v>18</v>
      </c>
    </row>
    <row r="292" spans="3:13" ht="11.25">
      <c r="C292" s="2" t="s">
        <v>475</v>
      </c>
      <c r="D292" s="2" t="s">
        <v>592</v>
      </c>
      <c r="E292" s="166">
        <v>3</v>
      </c>
      <c r="F292" s="166">
        <v>1</v>
      </c>
      <c r="G292" s="166">
        <v>7</v>
      </c>
      <c r="H292" s="166">
        <v>7</v>
      </c>
      <c r="I292" s="166">
        <v>0</v>
      </c>
      <c r="J292" s="166">
        <v>0</v>
      </c>
      <c r="K292" s="166">
        <v>0</v>
      </c>
      <c r="L292" s="166">
        <v>0</v>
      </c>
      <c r="M292" s="61">
        <f t="shared" si="45"/>
        <v>18</v>
      </c>
    </row>
    <row r="293" spans="3:13" ht="11.25">
      <c r="C293" s="2" t="s">
        <v>476</v>
      </c>
      <c r="D293" s="2" t="s">
        <v>477</v>
      </c>
      <c r="E293" s="166">
        <v>2</v>
      </c>
      <c r="F293" s="166">
        <v>1</v>
      </c>
      <c r="G293" s="166">
        <v>3</v>
      </c>
      <c r="H293" s="166">
        <v>1</v>
      </c>
      <c r="I293" s="166">
        <v>0</v>
      </c>
      <c r="J293" s="166">
        <v>0</v>
      </c>
      <c r="K293" s="166">
        <v>0</v>
      </c>
      <c r="L293" s="166">
        <v>0</v>
      </c>
      <c r="M293" s="61">
        <f t="shared" si="45"/>
        <v>7</v>
      </c>
    </row>
    <row r="294" spans="3:13" ht="11.25">
      <c r="C294" s="2" t="s">
        <v>478</v>
      </c>
      <c r="D294" s="2" t="s">
        <v>479</v>
      </c>
      <c r="E294" s="166">
        <v>1</v>
      </c>
      <c r="F294" s="166">
        <v>0</v>
      </c>
      <c r="G294" s="166">
        <v>2</v>
      </c>
      <c r="H294" s="166">
        <v>3</v>
      </c>
      <c r="I294" s="166">
        <v>0</v>
      </c>
      <c r="J294" s="166">
        <v>0</v>
      </c>
      <c r="K294" s="166">
        <v>0</v>
      </c>
      <c r="L294" s="166">
        <v>0</v>
      </c>
      <c r="M294" s="61">
        <f t="shared" si="45"/>
        <v>6</v>
      </c>
    </row>
    <row r="295" spans="3:13" ht="11.25">
      <c r="C295" s="2" t="s">
        <v>480</v>
      </c>
      <c r="D295" s="2" t="s">
        <v>481</v>
      </c>
      <c r="E295" s="166">
        <v>5</v>
      </c>
      <c r="F295" s="166">
        <v>6</v>
      </c>
      <c r="G295" s="166">
        <v>10</v>
      </c>
      <c r="H295" s="166">
        <v>10</v>
      </c>
      <c r="I295" s="166">
        <v>0</v>
      </c>
      <c r="J295" s="166">
        <v>0</v>
      </c>
      <c r="K295" s="166">
        <v>0</v>
      </c>
      <c r="L295" s="166">
        <v>0</v>
      </c>
      <c r="M295" s="61">
        <f t="shared" si="45"/>
        <v>31</v>
      </c>
    </row>
    <row r="296" spans="3:13" ht="11.25">
      <c r="C296" s="2" t="s">
        <v>482</v>
      </c>
      <c r="D296" s="2" t="s">
        <v>593</v>
      </c>
      <c r="E296" s="166">
        <v>1</v>
      </c>
      <c r="F296" s="166">
        <v>0</v>
      </c>
      <c r="G296" s="166">
        <v>0</v>
      </c>
      <c r="H296" s="166">
        <v>1</v>
      </c>
      <c r="I296" s="166">
        <v>0</v>
      </c>
      <c r="J296" s="166">
        <v>0</v>
      </c>
      <c r="K296" s="166">
        <v>0</v>
      </c>
      <c r="L296" s="166">
        <v>0</v>
      </c>
      <c r="M296" s="61">
        <f t="shared" si="45"/>
        <v>2</v>
      </c>
    </row>
    <row r="297" spans="3:13" ht="11.25">
      <c r="C297" s="2" t="s">
        <v>483</v>
      </c>
      <c r="D297" s="2" t="s">
        <v>484</v>
      </c>
      <c r="E297" s="166">
        <v>3</v>
      </c>
      <c r="F297" s="166">
        <v>0</v>
      </c>
      <c r="G297" s="166">
        <v>3</v>
      </c>
      <c r="H297" s="166">
        <v>11</v>
      </c>
      <c r="I297" s="166">
        <v>0</v>
      </c>
      <c r="J297" s="166">
        <v>0</v>
      </c>
      <c r="K297" s="166">
        <v>0</v>
      </c>
      <c r="L297" s="166">
        <v>0</v>
      </c>
      <c r="M297" s="61">
        <f t="shared" si="45"/>
        <v>17</v>
      </c>
    </row>
    <row r="298" spans="3:13" ht="11.25">
      <c r="C298" s="2" t="s">
        <v>485</v>
      </c>
      <c r="D298" s="2" t="s">
        <v>486</v>
      </c>
      <c r="E298" s="166">
        <v>2</v>
      </c>
      <c r="F298" s="166">
        <v>1</v>
      </c>
      <c r="G298" s="166">
        <v>1</v>
      </c>
      <c r="H298" s="166">
        <v>4</v>
      </c>
      <c r="I298" s="166">
        <v>0</v>
      </c>
      <c r="J298" s="166">
        <v>0</v>
      </c>
      <c r="K298" s="166">
        <v>0</v>
      </c>
      <c r="L298" s="166">
        <v>0</v>
      </c>
      <c r="M298" s="61">
        <f t="shared" si="45"/>
        <v>8</v>
      </c>
    </row>
    <row r="299" spans="3:13" ht="11.25">
      <c r="C299" s="2" t="s">
        <v>487</v>
      </c>
      <c r="D299" s="2" t="s">
        <v>488</v>
      </c>
      <c r="E299" s="166">
        <v>2</v>
      </c>
      <c r="F299" s="166">
        <v>4</v>
      </c>
      <c r="G299" s="166">
        <v>4</v>
      </c>
      <c r="H299" s="166">
        <v>10</v>
      </c>
      <c r="I299" s="166">
        <v>0</v>
      </c>
      <c r="J299" s="166">
        <v>0</v>
      </c>
      <c r="K299" s="166">
        <v>0</v>
      </c>
      <c r="L299" s="166">
        <v>0</v>
      </c>
      <c r="M299" s="61">
        <f t="shared" si="45"/>
        <v>20</v>
      </c>
    </row>
    <row r="300" spans="3:13" ht="11.25">
      <c r="C300" s="2" t="s">
        <v>459</v>
      </c>
      <c r="D300" s="2" t="s">
        <v>460</v>
      </c>
      <c r="E300" s="166">
        <v>0</v>
      </c>
      <c r="F300" s="166">
        <v>0</v>
      </c>
      <c r="G300" s="166">
        <v>0</v>
      </c>
      <c r="H300" s="166">
        <v>0</v>
      </c>
      <c r="I300" s="166">
        <v>0</v>
      </c>
      <c r="J300" s="166">
        <v>7</v>
      </c>
      <c r="K300" s="166">
        <v>0</v>
      </c>
      <c r="L300" s="166">
        <v>0</v>
      </c>
      <c r="M300" s="61">
        <f t="shared" si="45"/>
        <v>7</v>
      </c>
    </row>
    <row r="301" spans="2:13" ht="11.25">
      <c r="B301" s="65" t="s">
        <v>489</v>
      </c>
      <c r="E301" s="61">
        <f aca="true" t="shared" si="47" ref="E301:L301">SUM(E302:E309)</f>
        <v>68</v>
      </c>
      <c r="F301" s="61">
        <f t="shared" si="47"/>
        <v>54</v>
      </c>
      <c r="G301" s="61">
        <f t="shared" si="47"/>
        <v>81</v>
      </c>
      <c r="H301" s="61">
        <f t="shared" si="47"/>
        <v>87</v>
      </c>
      <c r="I301" s="61">
        <f t="shared" si="47"/>
        <v>0</v>
      </c>
      <c r="J301" s="61">
        <f t="shared" si="47"/>
        <v>33</v>
      </c>
      <c r="K301" s="61">
        <f t="shared" si="47"/>
        <v>0</v>
      </c>
      <c r="L301" s="61">
        <f t="shared" si="47"/>
        <v>0</v>
      </c>
      <c r="M301" s="61">
        <f t="shared" si="45"/>
        <v>323</v>
      </c>
    </row>
    <row r="302" spans="3:13" ht="11.25">
      <c r="C302" s="2" t="s">
        <v>490</v>
      </c>
      <c r="D302" s="2" t="s">
        <v>491</v>
      </c>
      <c r="E302" s="167">
        <v>0</v>
      </c>
      <c r="F302" s="167">
        <v>0</v>
      </c>
      <c r="G302" s="167">
        <v>0</v>
      </c>
      <c r="H302" s="167">
        <v>0</v>
      </c>
      <c r="I302" s="167">
        <v>0</v>
      </c>
      <c r="J302" s="167">
        <v>26</v>
      </c>
      <c r="K302" s="167">
        <v>0</v>
      </c>
      <c r="L302" s="167">
        <v>0</v>
      </c>
      <c r="M302" s="61">
        <f t="shared" si="45"/>
        <v>26</v>
      </c>
    </row>
    <row r="303" spans="3:13" ht="11.25">
      <c r="C303" s="2" t="s">
        <v>492</v>
      </c>
      <c r="D303" s="2" t="s">
        <v>493</v>
      </c>
      <c r="E303" s="167">
        <v>0</v>
      </c>
      <c r="F303" s="167">
        <v>0</v>
      </c>
      <c r="G303" s="167">
        <v>0</v>
      </c>
      <c r="H303" s="167">
        <v>0</v>
      </c>
      <c r="I303" s="167">
        <v>0</v>
      </c>
      <c r="J303" s="167">
        <v>7</v>
      </c>
      <c r="K303" s="167">
        <v>0</v>
      </c>
      <c r="L303" s="167">
        <v>0</v>
      </c>
      <c r="M303" s="61">
        <f t="shared" si="45"/>
        <v>7</v>
      </c>
    </row>
    <row r="304" spans="3:13" ht="11.25">
      <c r="C304" s="2" t="s">
        <v>494</v>
      </c>
      <c r="D304" s="2" t="s">
        <v>495</v>
      </c>
      <c r="E304" s="167">
        <v>13</v>
      </c>
      <c r="F304" s="167">
        <v>13</v>
      </c>
      <c r="G304" s="167">
        <v>16</v>
      </c>
      <c r="H304" s="167">
        <v>24</v>
      </c>
      <c r="I304" s="167">
        <v>0</v>
      </c>
      <c r="J304" s="167">
        <v>0</v>
      </c>
      <c r="K304" s="167">
        <v>0</v>
      </c>
      <c r="L304" s="167">
        <v>0</v>
      </c>
      <c r="M304" s="61">
        <f t="shared" si="45"/>
        <v>66</v>
      </c>
    </row>
    <row r="305" spans="3:13" ht="11.25">
      <c r="C305" s="2" t="s">
        <v>496</v>
      </c>
      <c r="D305" s="2" t="s">
        <v>497</v>
      </c>
      <c r="E305" s="167">
        <v>32</v>
      </c>
      <c r="F305" s="167">
        <v>22</v>
      </c>
      <c r="G305" s="167">
        <v>27</v>
      </c>
      <c r="H305" s="167">
        <v>28</v>
      </c>
      <c r="I305" s="167">
        <v>0</v>
      </c>
      <c r="J305" s="167">
        <v>0</v>
      </c>
      <c r="K305" s="167">
        <v>0</v>
      </c>
      <c r="L305" s="167">
        <v>0</v>
      </c>
      <c r="M305" s="61">
        <f t="shared" si="45"/>
        <v>109</v>
      </c>
    </row>
    <row r="306" spans="3:13" ht="11.25">
      <c r="C306" s="2" t="s">
        <v>498</v>
      </c>
      <c r="D306" s="2" t="s">
        <v>499</v>
      </c>
      <c r="E306" s="167">
        <v>1</v>
      </c>
      <c r="F306" s="167">
        <v>9</v>
      </c>
      <c r="G306" s="167">
        <v>16</v>
      </c>
      <c r="H306" s="167">
        <v>12</v>
      </c>
      <c r="I306" s="167">
        <v>0</v>
      </c>
      <c r="J306" s="167">
        <v>0</v>
      </c>
      <c r="K306" s="167">
        <v>0</v>
      </c>
      <c r="L306" s="167">
        <v>0</v>
      </c>
      <c r="M306" s="61">
        <f t="shared" si="45"/>
        <v>38</v>
      </c>
    </row>
    <row r="307" spans="3:13" ht="11.25">
      <c r="C307" s="2" t="s">
        <v>500</v>
      </c>
      <c r="D307" s="2" t="s">
        <v>501</v>
      </c>
      <c r="E307" s="167">
        <v>7</v>
      </c>
      <c r="F307" s="167">
        <v>4</v>
      </c>
      <c r="G307" s="167">
        <v>6</v>
      </c>
      <c r="H307" s="167">
        <v>3</v>
      </c>
      <c r="I307" s="167">
        <v>0</v>
      </c>
      <c r="J307" s="167">
        <v>0</v>
      </c>
      <c r="K307" s="167">
        <v>0</v>
      </c>
      <c r="L307" s="167">
        <v>0</v>
      </c>
      <c r="M307" s="61">
        <f t="shared" si="45"/>
        <v>20</v>
      </c>
    </row>
    <row r="308" spans="3:13" ht="11.25">
      <c r="C308" s="2" t="s">
        <v>502</v>
      </c>
      <c r="D308" s="2" t="s">
        <v>503</v>
      </c>
      <c r="E308" s="167">
        <v>11</v>
      </c>
      <c r="F308" s="167">
        <v>5</v>
      </c>
      <c r="G308" s="167">
        <v>11</v>
      </c>
      <c r="H308" s="167">
        <v>18</v>
      </c>
      <c r="I308" s="167">
        <v>0</v>
      </c>
      <c r="J308" s="167">
        <v>0</v>
      </c>
      <c r="K308" s="167">
        <v>0</v>
      </c>
      <c r="L308" s="167">
        <v>0</v>
      </c>
      <c r="M308" s="61">
        <f t="shared" si="45"/>
        <v>45</v>
      </c>
    </row>
    <row r="309" spans="3:13" ht="11.25">
      <c r="C309" s="2" t="s">
        <v>504</v>
      </c>
      <c r="D309" s="2" t="s">
        <v>505</v>
      </c>
      <c r="E309" s="167">
        <v>4</v>
      </c>
      <c r="F309" s="167">
        <v>1</v>
      </c>
      <c r="G309" s="167">
        <v>5</v>
      </c>
      <c r="H309" s="167">
        <v>2</v>
      </c>
      <c r="I309" s="167">
        <v>0</v>
      </c>
      <c r="J309" s="167">
        <v>0</v>
      </c>
      <c r="K309" s="167">
        <v>0</v>
      </c>
      <c r="L309" s="167">
        <v>0</v>
      </c>
      <c r="M309" s="61">
        <f t="shared" si="45"/>
        <v>12</v>
      </c>
    </row>
    <row r="310" spans="5:13" ht="11.25">
      <c r="E310" s="99"/>
      <c r="F310" s="99"/>
      <c r="G310" s="99"/>
      <c r="H310" s="99"/>
      <c r="I310" s="99"/>
      <c r="J310" s="99"/>
      <c r="K310" s="99"/>
      <c r="L310" s="99"/>
      <c r="M310" s="61"/>
    </row>
    <row r="311" spans="1:13" ht="11.25">
      <c r="A311" s="67" t="s">
        <v>0</v>
      </c>
      <c r="E311" s="61">
        <f aca="true" t="shared" si="48" ref="E311:L311">SUM(E312)</f>
        <v>49</v>
      </c>
      <c r="F311" s="61">
        <f t="shared" si="48"/>
        <v>42</v>
      </c>
      <c r="G311" s="61">
        <f t="shared" si="48"/>
        <v>99</v>
      </c>
      <c r="H311" s="61">
        <f t="shared" si="48"/>
        <v>166</v>
      </c>
      <c r="I311" s="61">
        <f t="shared" si="48"/>
        <v>0</v>
      </c>
      <c r="J311" s="61">
        <f t="shared" si="48"/>
        <v>63</v>
      </c>
      <c r="K311" s="61">
        <f t="shared" si="48"/>
        <v>0</v>
      </c>
      <c r="L311" s="61">
        <f t="shared" si="48"/>
        <v>10</v>
      </c>
      <c r="M311" s="61">
        <f t="shared" si="45"/>
        <v>429</v>
      </c>
    </row>
    <row r="312" spans="2:13" ht="11.25">
      <c r="B312" s="65" t="s">
        <v>0</v>
      </c>
      <c r="E312" s="61">
        <f>SUM(E313:E319)</f>
        <v>49</v>
      </c>
      <c r="F312" s="61">
        <f aca="true" t="shared" si="49" ref="F312:L312">SUM(F313:F319)</f>
        <v>42</v>
      </c>
      <c r="G312" s="61">
        <f t="shared" si="49"/>
        <v>99</v>
      </c>
      <c r="H312" s="61">
        <f t="shared" si="49"/>
        <v>166</v>
      </c>
      <c r="I312" s="61">
        <f t="shared" si="49"/>
        <v>0</v>
      </c>
      <c r="J312" s="61">
        <f t="shared" si="49"/>
        <v>63</v>
      </c>
      <c r="K312" s="61">
        <f t="shared" si="49"/>
        <v>0</v>
      </c>
      <c r="L312" s="61">
        <f t="shared" si="49"/>
        <v>10</v>
      </c>
      <c r="M312" s="61">
        <f t="shared" si="45"/>
        <v>429</v>
      </c>
    </row>
    <row r="313" spans="3:13" ht="11.25">
      <c r="C313" s="2" t="s">
        <v>506</v>
      </c>
      <c r="D313" s="2" t="s">
        <v>507</v>
      </c>
      <c r="E313" s="168">
        <v>0</v>
      </c>
      <c r="F313" s="168">
        <v>4</v>
      </c>
      <c r="G313" s="168">
        <v>82</v>
      </c>
      <c r="H313" s="168">
        <v>151</v>
      </c>
      <c r="I313" s="168">
        <v>0</v>
      </c>
      <c r="J313" s="168">
        <v>0</v>
      </c>
      <c r="K313" s="168">
        <v>0</v>
      </c>
      <c r="L313" s="168">
        <v>0</v>
      </c>
      <c r="M313" s="61">
        <f t="shared" si="45"/>
        <v>237</v>
      </c>
    </row>
    <row r="314" spans="3:13" ht="11.25">
      <c r="C314" s="2" t="s">
        <v>508</v>
      </c>
      <c r="D314" s="2" t="s">
        <v>509</v>
      </c>
      <c r="E314" s="168">
        <v>0</v>
      </c>
      <c r="F314" s="168">
        <v>0</v>
      </c>
      <c r="G314" s="168">
        <v>16</v>
      </c>
      <c r="H314" s="168">
        <v>15</v>
      </c>
      <c r="I314" s="168">
        <v>0</v>
      </c>
      <c r="J314" s="168">
        <v>0</v>
      </c>
      <c r="K314" s="168">
        <v>0</v>
      </c>
      <c r="L314" s="168">
        <v>0</v>
      </c>
      <c r="M314" s="61">
        <f t="shared" si="45"/>
        <v>31</v>
      </c>
    </row>
    <row r="315" spans="3:13" ht="11.25">
      <c r="C315" s="2" t="s">
        <v>510</v>
      </c>
      <c r="D315" s="2" t="s">
        <v>511</v>
      </c>
      <c r="E315" s="168">
        <v>49</v>
      </c>
      <c r="F315" s="168">
        <v>38</v>
      </c>
      <c r="G315" s="168">
        <v>1</v>
      </c>
      <c r="H315" s="168">
        <v>0</v>
      </c>
      <c r="I315" s="168">
        <v>0</v>
      </c>
      <c r="J315" s="168">
        <v>0</v>
      </c>
      <c r="K315" s="168">
        <v>0</v>
      </c>
      <c r="L315" s="168">
        <v>0</v>
      </c>
      <c r="M315" s="61">
        <f t="shared" si="45"/>
        <v>88</v>
      </c>
    </row>
    <row r="316" spans="3:13" ht="11.25">
      <c r="C316" s="2" t="s">
        <v>512</v>
      </c>
      <c r="D316" s="2" t="s">
        <v>513</v>
      </c>
      <c r="E316" s="169">
        <v>0</v>
      </c>
      <c r="F316" s="169">
        <v>0</v>
      </c>
      <c r="G316" s="169">
        <v>0</v>
      </c>
      <c r="H316" s="169">
        <v>0</v>
      </c>
      <c r="I316" s="169">
        <v>0</v>
      </c>
      <c r="J316" s="169">
        <v>42</v>
      </c>
      <c r="K316" s="169">
        <v>0</v>
      </c>
      <c r="L316" s="169">
        <v>0</v>
      </c>
      <c r="M316" s="61">
        <f t="shared" si="45"/>
        <v>42</v>
      </c>
    </row>
    <row r="317" spans="3:13" ht="11.25">
      <c r="C317" s="2" t="s">
        <v>514</v>
      </c>
      <c r="D317" s="2" t="s">
        <v>515</v>
      </c>
      <c r="E317" s="169">
        <v>0</v>
      </c>
      <c r="F317" s="169">
        <v>0</v>
      </c>
      <c r="G317" s="169">
        <v>0</v>
      </c>
      <c r="H317" s="169">
        <v>0</v>
      </c>
      <c r="I317" s="169">
        <v>0</v>
      </c>
      <c r="J317" s="169">
        <v>17</v>
      </c>
      <c r="K317" s="169">
        <v>0</v>
      </c>
      <c r="L317" s="169">
        <v>0</v>
      </c>
      <c r="M317" s="61">
        <f t="shared" si="45"/>
        <v>17</v>
      </c>
    </row>
    <row r="318" spans="3:13" ht="11.25">
      <c r="C318" s="2" t="s">
        <v>516</v>
      </c>
      <c r="D318" s="2" t="s">
        <v>517</v>
      </c>
      <c r="E318" s="169">
        <v>0</v>
      </c>
      <c r="F318" s="169">
        <v>0</v>
      </c>
      <c r="G318" s="169">
        <v>0</v>
      </c>
      <c r="H318" s="169">
        <v>0</v>
      </c>
      <c r="I318" s="169">
        <v>0</v>
      </c>
      <c r="J318" s="169">
        <v>4</v>
      </c>
      <c r="K318" s="169">
        <v>0</v>
      </c>
      <c r="L318" s="169">
        <v>0</v>
      </c>
      <c r="M318" s="61">
        <f t="shared" si="45"/>
        <v>4</v>
      </c>
    </row>
    <row r="319" spans="3:13" ht="11.25">
      <c r="C319" s="2" t="s">
        <v>518</v>
      </c>
      <c r="D319" s="2" t="s">
        <v>519</v>
      </c>
      <c r="E319" s="169">
        <v>0</v>
      </c>
      <c r="F319" s="169">
        <v>0</v>
      </c>
      <c r="G319" s="169">
        <v>0</v>
      </c>
      <c r="H319" s="169">
        <v>0</v>
      </c>
      <c r="I319" s="169">
        <v>0</v>
      </c>
      <c r="J319" s="169">
        <v>0</v>
      </c>
      <c r="K319" s="169">
        <v>0</v>
      </c>
      <c r="L319" s="169">
        <v>10</v>
      </c>
      <c r="M319" s="61">
        <f t="shared" si="45"/>
        <v>10</v>
      </c>
    </row>
    <row r="320" spans="5:13" ht="11.25">
      <c r="E320" s="99"/>
      <c r="F320" s="99"/>
      <c r="G320" s="99"/>
      <c r="H320" s="99"/>
      <c r="I320" s="99"/>
      <c r="J320" s="99"/>
      <c r="K320" s="99"/>
      <c r="L320" s="99"/>
      <c r="M320" s="61"/>
    </row>
    <row r="321" spans="1:13" ht="11.25">
      <c r="A321" s="67" t="s">
        <v>17</v>
      </c>
      <c r="E321" s="61">
        <f>E322+E324</f>
        <v>607</v>
      </c>
      <c r="F321" s="61">
        <f aca="true" t="shared" si="50" ref="F321:L321">F322+F324</f>
        <v>569</v>
      </c>
      <c r="G321" s="61">
        <f t="shared" si="50"/>
        <v>418</v>
      </c>
      <c r="H321" s="61">
        <f t="shared" si="50"/>
        <v>132</v>
      </c>
      <c r="I321" s="61">
        <f t="shared" si="50"/>
        <v>67</v>
      </c>
      <c r="J321" s="61">
        <f t="shared" si="50"/>
        <v>211</v>
      </c>
      <c r="K321" s="61">
        <f t="shared" si="50"/>
        <v>0</v>
      </c>
      <c r="L321" s="61">
        <f t="shared" si="50"/>
        <v>0</v>
      </c>
      <c r="M321" s="61">
        <f t="shared" si="45"/>
        <v>2004</v>
      </c>
    </row>
    <row r="322" spans="2:13" ht="11.25">
      <c r="B322" s="65" t="s">
        <v>596</v>
      </c>
      <c r="E322" s="61">
        <f aca="true" t="shared" si="51" ref="E322:L322">SUM(E323)</f>
        <v>0</v>
      </c>
      <c r="F322" s="61">
        <f t="shared" si="51"/>
        <v>0</v>
      </c>
      <c r="G322" s="61">
        <f t="shared" si="51"/>
        <v>0</v>
      </c>
      <c r="H322" s="61">
        <f t="shared" si="51"/>
        <v>0</v>
      </c>
      <c r="I322" s="61">
        <f t="shared" si="51"/>
        <v>0</v>
      </c>
      <c r="J322" s="61">
        <f t="shared" si="51"/>
        <v>211</v>
      </c>
      <c r="K322" s="61">
        <f t="shared" si="51"/>
        <v>0</v>
      </c>
      <c r="L322" s="61">
        <f t="shared" si="51"/>
        <v>0</v>
      </c>
      <c r="M322" s="61">
        <f t="shared" si="45"/>
        <v>211</v>
      </c>
    </row>
    <row r="323" spans="3:13" ht="11.25">
      <c r="C323" s="2" t="s">
        <v>521</v>
      </c>
      <c r="D323" s="2" t="s">
        <v>522</v>
      </c>
      <c r="E323" s="170">
        <v>0</v>
      </c>
      <c r="F323" s="170">
        <v>0</v>
      </c>
      <c r="G323" s="170">
        <v>0</v>
      </c>
      <c r="H323" s="170">
        <v>0</v>
      </c>
      <c r="I323" s="170">
        <v>0</v>
      </c>
      <c r="J323" s="170">
        <v>211</v>
      </c>
      <c r="K323" s="170">
        <v>0</v>
      </c>
      <c r="L323" s="170">
        <v>0</v>
      </c>
      <c r="M323" s="61">
        <f t="shared" si="45"/>
        <v>211</v>
      </c>
    </row>
    <row r="324" spans="2:13" ht="11.25">
      <c r="B324" s="65" t="s">
        <v>523</v>
      </c>
      <c r="E324" s="61">
        <f>SUM(E325:E330)</f>
        <v>607</v>
      </c>
      <c r="F324" s="61">
        <f aca="true" t="shared" si="52" ref="F324:L324">SUM(F325:F330)</f>
        <v>569</v>
      </c>
      <c r="G324" s="61">
        <f t="shared" si="52"/>
        <v>418</v>
      </c>
      <c r="H324" s="61">
        <f t="shared" si="52"/>
        <v>132</v>
      </c>
      <c r="I324" s="61">
        <f t="shared" si="52"/>
        <v>67</v>
      </c>
      <c r="J324" s="61">
        <f t="shared" si="52"/>
        <v>0</v>
      </c>
      <c r="K324" s="61">
        <f t="shared" si="52"/>
        <v>0</v>
      </c>
      <c r="L324" s="61">
        <f t="shared" si="52"/>
        <v>0</v>
      </c>
      <c r="M324" s="61">
        <f t="shared" si="45"/>
        <v>1793</v>
      </c>
    </row>
    <row r="325" spans="3:13" ht="11.25">
      <c r="C325" s="2" t="s">
        <v>528</v>
      </c>
      <c r="D325" s="2" t="s">
        <v>594</v>
      </c>
      <c r="E325" s="172">
        <v>0</v>
      </c>
      <c r="F325" s="172">
        <v>0</v>
      </c>
      <c r="G325" s="172">
        <v>0</v>
      </c>
      <c r="H325" s="172">
        <v>4</v>
      </c>
      <c r="I325" s="172">
        <v>0</v>
      </c>
      <c r="J325" s="172">
        <v>0</v>
      </c>
      <c r="K325" s="172">
        <v>0</v>
      </c>
      <c r="L325" s="172">
        <v>0</v>
      </c>
      <c r="M325" s="61">
        <f t="shared" si="45"/>
        <v>4</v>
      </c>
    </row>
    <row r="326" spans="3:13" ht="11.25">
      <c r="C326" s="2" t="s">
        <v>524</v>
      </c>
      <c r="D326" s="2" t="s">
        <v>525</v>
      </c>
      <c r="E326" s="174">
        <v>0</v>
      </c>
      <c r="F326" s="174">
        <v>0</v>
      </c>
      <c r="G326" s="174">
        <v>2</v>
      </c>
      <c r="H326" s="174">
        <v>49</v>
      </c>
      <c r="I326" s="174">
        <v>0</v>
      </c>
      <c r="J326" s="174">
        <v>0</v>
      </c>
      <c r="K326" s="174">
        <v>0</v>
      </c>
      <c r="L326" s="174">
        <v>0</v>
      </c>
      <c r="M326" s="61">
        <f t="shared" si="45"/>
        <v>51</v>
      </c>
    </row>
    <row r="327" spans="3:13" ht="11.25">
      <c r="C327" s="2" t="s">
        <v>595</v>
      </c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3:13" ht="11.25">
      <c r="C328" s="2" t="s">
        <v>526</v>
      </c>
      <c r="D328" s="2" t="s">
        <v>527</v>
      </c>
      <c r="E328" s="171">
        <v>0</v>
      </c>
      <c r="F328" s="171">
        <v>0</v>
      </c>
      <c r="G328" s="171">
        <v>0</v>
      </c>
      <c r="H328" s="171">
        <v>0</v>
      </c>
      <c r="I328" s="171">
        <v>67</v>
      </c>
      <c r="J328" s="171">
        <v>0</v>
      </c>
      <c r="K328" s="171">
        <v>0</v>
      </c>
      <c r="L328" s="171">
        <v>0</v>
      </c>
      <c r="M328" s="61">
        <f t="shared" si="45"/>
        <v>67</v>
      </c>
    </row>
    <row r="329" spans="3:13" ht="11.25">
      <c r="C329" s="2" t="s">
        <v>529</v>
      </c>
      <c r="D329" s="2" t="s">
        <v>530</v>
      </c>
      <c r="E329" s="173">
        <v>595</v>
      </c>
      <c r="F329" s="173">
        <v>495</v>
      </c>
      <c r="G329" s="173">
        <v>343</v>
      </c>
      <c r="H329" s="173">
        <v>29</v>
      </c>
      <c r="I329" s="173">
        <v>0</v>
      </c>
      <c r="J329" s="173">
        <v>0</v>
      </c>
      <c r="K329" s="173">
        <v>0</v>
      </c>
      <c r="L329" s="173">
        <v>0</v>
      </c>
      <c r="M329" s="61">
        <f t="shared" si="45"/>
        <v>1462</v>
      </c>
    </row>
    <row r="330" spans="3:13" ht="11.25">
      <c r="C330" s="2" t="s">
        <v>531</v>
      </c>
      <c r="D330" s="2" t="s">
        <v>532</v>
      </c>
      <c r="E330" s="173">
        <v>12</v>
      </c>
      <c r="F330" s="173">
        <v>74</v>
      </c>
      <c r="G330" s="173">
        <v>73</v>
      </c>
      <c r="H330" s="173">
        <v>50</v>
      </c>
      <c r="I330" s="173">
        <v>0</v>
      </c>
      <c r="J330" s="173">
        <v>0</v>
      </c>
      <c r="K330" s="173">
        <v>0</v>
      </c>
      <c r="L330" s="173">
        <v>0</v>
      </c>
      <c r="M330" s="61">
        <f t="shared" si="45"/>
        <v>209</v>
      </c>
    </row>
    <row r="331" ht="11.25">
      <c r="M331" s="61"/>
    </row>
    <row r="332" ht="11.25">
      <c r="M332" s="61"/>
    </row>
    <row r="333" ht="11.25">
      <c r="M333" s="61"/>
    </row>
    <row r="334" ht="11.25">
      <c r="M334" s="61"/>
    </row>
    <row r="335" ht="11.25">
      <c r="M335" s="61"/>
    </row>
    <row r="336" ht="11.25">
      <c r="M336" s="61"/>
    </row>
    <row r="337" ht="11.25">
      <c r="M337" s="61"/>
    </row>
    <row r="338" ht="11.25">
      <c r="M338" s="61"/>
    </row>
    <row r="339" ht="11.25">
      <c r="M339" s="61"/>
    </row>
    <row r="340" ht="11.25">
      <c r="M340" s="61"/>
    </row>
    <row r="341" ht="11.25">
      <c r="M341" s="61"/>
    </row>
    <row r="342" ht="11.25">
      <c r="M342" s="61"/>
    </row>
    <row r="343" ht="11.25">
      <c r="M343" s="61"/>
    </row>
    <row r="344" ht="11.25">
      <c r="M344" s="61"/>
    </row>
    <row r="345" ht="11.25">
      <c r="M345" s="61"/>
    </row>
    <row r="346" ht="11.25">
      <c r="M346" s="61"/>
    </row>
    <row r="347" ht="11.25">
      <c r="M347" s="61"/>
    </row>
    <row r="348" ht="11.25">
      <c r="M348" s="61"/>
    </row>
    <row r="349" ht="11.25">
      <c r="M349" s="61"/>
    </row>
    <row r="350" ht="11.25">
      <c r="M350" s="61"/>
    </row>
    <row r="351" ht="11.25">
      <c r="M351" s="61"/>
    </row>
    <row r="352" ht="11.25">
      <c r="M352" s="61"/>
    </row>
    <row r="353" ht="11.25">
      <c r="M353" s="61"/>
    </row>
    <row r="354" ht="11.25">
      <c r="M354" s="61"/>
    </row>
    <row r="355" ht="11.25">
      <c r="M355" s="61"/>
    </row>
    <row r="356" ht="11.25">
      <c r="M356" s="61"/>
    </row>
    <row r="357" ht="11.25">
      <c r="M357" s="61"/>
    </row>
    <row r="358" ht="11.25">
      <c r="M358" s="61"/>
    </row>
    <row r="359" ht="11.25">
      <c r="M359" s="61"/>
    </row>
    <row r="360" ht="11.25">
      <c r="M360" s="61"/>
    </row>
    <row r="361" ht="11.25">
      <c r="M361" s="61"/>
    </row>
    <row r="362" ht="11.25">
      <c r="M362" s="61"/>
    </row>
    <row r="363" ht="11.25">
      <c r="M363" s="61"/>
    </row>
    <row r="364" ht="11.25">
      <c r="M364" s="61"/>
    </row>
    <row r="365" ht="11.25">
      <c r="M365" s="61"/>
    </row>
    <row r="366" ht="11.25">
      <c r="M366" s="61"/>
    </row>
    <row r="367" ht="11.25">
      <c r="M367" s="61"/>
    </row>
    <row r="368" ht="11.25">
      <c r="M368" s="61"/>
    </row>
    <row r="369" ht="11.25">
      <c r="M369" s="61"/>
    </row>
    <row r="370" ht="11.25">
      <c r="M370" s="61"/>
    </row>
    <row r="371" ht="11.25">
      <c r="M371" s="61"/>
    </row>
    <row r="372" ht="11.25">
      <c r="M372" s="61"/>
    </row>
    <row r="373" ht="11.25">
      <c r="M373" s="61"/>
    </row>
    <row r="374" ht="11.25">
      <c r="M374" s="61"/>
    </row>
    <row r="375" ht="11.25">
      <c r="M375" s="61"/>
    </row>
    <row r="376" ht="11.25">
      <c r="M376" s="61"/>
    </row>
    <row r="377" ht="11.25">
      <c r="M377" s="61"/>
    </row>
    <row r="378" ht="11.25">
      <c r="M378" s="61"/>
    </row>
    <row r="379" ht="11.25">
      <c r="M379" s="61"/>
    </row>
    <row r="380" ht="11.25">
      <c r="M380" s="61"/>
    </row>
    <row r="381" ht="11.25">
      <c r="M381" s="61"/>
    </row>
    <row r="382" ht="11.25">
      <c r="M382" s="61"/>
    </row>
    <row r="383" ht="11.25">
      <c r="M383" s="61"/>
    </row>
    <row r="384" ht="11.25">
      <c r="M384" s="61"/>
    </row>
    <row r="385" ht="11.25">
      <c r="M385" s="61"/>
    </row>
    <row r="386" ht="11.25">
      <c r="M386" s="61"/>
    </row>
    <row r="387" ht="11.25">
      <c r="M387" s="61"/>
    </row>
    <row r="388" ht="11.25">
      <c r="M388" s="61"/>
    </row>
    <row r="389" ht="11.25">
      <c r="M389" s="61"/>
    </row>
  </sheetData>
  <sheetProtection/>
  <printOptions/>
  <pageMargins left="0.78" right="0.5" top="0.5" bottom="0.55" header="0.3" footer="0.3"/>
  <pageSetup horizontalDpi="600" verticalDpi="600" orientation="portrait" r:id="rId1"/>
  <headerFooter>
    <oddFooter>&amp;C- &amp;P+3 -</oddFooter>
  </headerFooter>
  <rowBreaks count="4" manualBreakCount="4">
    <brk id="64" max="255" man="1"/>
    <brk id="120" max="255" man="1"/>
    <brk id="170" max="255" man="1"/>
    <brk id="281" max="255" man="1"/>
  </rowBreaks>
  <ignoredErrors>
    <ignoredError sqref="C11 C23 C141:C142 C238 C245 C272:C273 C122:C124 C158 C180:C187 C275:C279 C172" twoDigitTextYear="1"/>
    <ignoredError sqref="N55:N64 N54 E2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O59"/>
  <sheetViews>
    <sheetView showGridLines="0" zoomScalePageLayoutView="0" workbookViewId="0" topLeftCell="A1">
      <selection activeCell="A1" sqref="A1"/>
    </sheetView>
  </sheetViews>
  <sheetFormatPr defaultColWidth="4" defaultRowHeight="12.75"/>
  <cols>
    <col min="1" max="1" width="5.5" style="119" customWidth="1"/>
    <col min="2" max="2" width="28.16015625" style="26" customWidth="1"/>
    <col min="3" max="3" width="9" style="26" bestFit="1" customWidth="1"/>
    <col min="4" max="4" width="10.33203125" style="26" bestFit="1" customWidth="1"/>
    <col min="5" max="5" width="6.16015625" style="26" bestFit="1" customWidth="1"/>
    <col min="6" max="6" width="6.33203125" style="26" bestFit="1" customWidth="1"/>
    <col min="7" max="7" width="11" style="26" bestFit="1" customWidth="1"/>
    <col min="8" max="8" width="12.83203125" style="26" bestFit="1" customWidth="1"/>
    <col min="9" max="9" width="2" style="26" customWidth="1"/>
    <col min="10" max="10" width="7.83203125" style="26" bestFit="1" customWidth="1"/>
    <col min="11" max="11" width="9.16015625" style="26" bestFit="1" customWidth="1"/>
    <col min="12" max="12" width="8" style="26" bestFit="1" customWidth="1"/>
    <col min="13" max="13" width="8.33203125" style="26" bestFit="1" customWidth="1"/>
    <col min="14" max="14" width="9.33203125" style="26" customWidth="1"/>
    <col min="15" max="139" width="4" style="26" customWidth="1"/>
    <col min="140" max="16384" width="4" style="26" customWidth="1"/>
  </cols>
  <sheetData>
    <row r="1" spans="1:14" ht="12">
      <c r="A1" s="116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>
      <c r="A2" s="180" t="s">
        <v>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27" customFormat="1" ht="12.75">
      <c r="A3" s="180" t="s">
        <v>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27" customFormat="1" ht="12.75">
      <c r="A4" s="180" t="s">
        <v>686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1" s="28" customFormat="1" ht="12.75">
      <c r="A5" s="117"/>
      <c r="K5" s="41"/>
    </row>
    <row r="6" s="28" customFormat="1" ht="12.75">
      <c r="A6" s="117"/>
    </row>
    <row r="7" spans="1:14" s="28" customFormat="1" ht="12.75">
      <c r="A7" s="117"/>
      <c r="C7" s="29" t="s">
        <v>14</v>
      </c>
      <c r="D7" s="29"/>
      <c r="E7" s="29"/>
      <c r="F7" s="29"/>
      <c r="G7" s="29"/>
      <c r="H7" s="29"/>
      <c r="I7" s="30"/>
      <c r="J7" s="29" t="s">
        <v>15</v>
      </c>
      <c r="K7" s="29"/>
      <c r="L7" s="29"/>
      <c r="M7" s="29"/>
      <c r="N7" s="94" t="s">
        <v>638</v>
      </c>
    </row>
    <row r="8" spans="1:14" s="28" customFormat="1" ht="12.75">
      <c r="A8" s="117"/>
      <c r="C8" s="86" t="s">
        <v>11</v>
      </c>
      <c r="D8" s="87" t="s">
        <v>12</v>
      </c>
      <c r="E8" s="87" t="s">
        <v>4</v>
      </c>
      <c r="F8" s="87" t="s">
        <v>5</v>
      </c>
      <c r="G8" s="87" t="s">
        <v>53</v>
      </c>
      <c r="H8" s="87" t="s">
        <v>14</v>
      </c>
      <c r="I8" s="31"/>
      <c r="J8" s="87" t="s">
        <v>639</v>
      </c>
      <c r="K8" s="87" t="s">
        <v>55</v>
      </c>
      <c r="L8" s="87" t="s">
        <v>56</v>
      </c>
      <c r="M8" s="87" t="s">
        <v>15</v>
      </c>
      <c r="N8" s="95" t="s">
        <v>1</v>
      </c>
    </row>
    <row r="9" spans="1:15" ht="12">
      <c r="A9" s="118" t="s">
        <v>679</v>
      </c>
      <c r="B9" s="83"/>
      <c r="C9" s="100">
        <f aca="true" t="shared" si="0" ref="C9:H9">C10+C11</f>
        <v>0</v>
      </c>
      <c r="D9" s="100">
        <f t="shared" si="0"/>
        <v>0</v>
      </c>
      <c r="E9" s="100">
        <f t="shared" si="0"/>
        <v>1</v>
      </c>
      <c r="F9" s="100">
        <f t="shared" si="0"/>
        <v>1</v>
      </c>
      <c r="G9" s="100">
        <f t="shared" si="0"/>
        <v>0</v>
      </c>
      <c r="H9" s="100">
        <f t="shared" si="0"/>
        <v>2</v>
      </c>
      <c r="I9" s="100"/>
      <c r="J9" s="100">
        <f>J10+J11</f>
        <v>0</v>
      </c>
      <c r="K9" s="100">
        <f>K10+K11</f>
        <v>0</v>
      </c>
      <c r="L9" s="100">
        <f>L10+L11</f>
        <v>0</v>
      </c>
      <c r="M9" s="100">
        <f>M10+M11</f>
        <v>0</v>
      </c>
      <c r="N9" s="100">
        <f>N10+N11</f>
        <v>2</v>
      </c>
      <c r="O9" s="100"/>
    </row>
    <row r="10" spans="1:15" ht="12">
      <c r="A10" s="118"/>
      <c r="B10" s="83" t="s">
        <v>50</v>
      </c>
      <c r="C10" s="101">
        <v>0</v>
      </c>
      <c r="D10" s="101">
        <v>0</v>
      </c>
      <c r="E10" s="101">
        <v>1</v>
      </c>
      <c r="F10" s="101">
        <v>0</v>
      </c>
      <c r="G10" s="101">
        <v>0</v>
      </c>
      <c r="H10" s="101">
        <f>SUM(C10:G10)</f>
        <v>1</v>
      </c>
      <c r="I10" s="101"/>
      <c r="J10" s="101">
        <v>0</v>
      </c>
      <c r="K10" s="101">
        <v>0</v>
      </c>
      <c r="L10" s="101">
        <v>0</v>
      </c>
      <c r="M10" s="101">
        <f>SUM(J10:L10)</f>
        <v>0</v>
      </c>
      <c r="N10" s="101">
        <f>M10+H10</f>
        <v>1</v>
      </c>
      <c r="O10" s="100"/>
    </row>
    <row r="11" spans="1:15" ht="12">
      <c r="A11" s="118"/>
      <c r="B11" s="83" t="s">
        <v>51</v>
      </c>
      <c r="C11" s="101">
        <v>0</v>
      </c>
      <c r="D11" s="101">
        <v>0</v>
      </c>
      <c r="E11" s="101">
        <v>0</v>
      </c>
      <c r="F11" s="101">
        <v>1</v>
      </c>
      <c r="G11" s="101">
        <v>0</v>
      </c>
      <c r="H11" s="101">
        <f>SUM(C11:G11)</f>
        <v>1</v>
      </c>
      <c r="I11" s="101"/>
      <c r="J11" s="101">
        <v>0</v>
      </c>
      <c r="K11" s="101">
        <v>0</v>
      </c>
      <c r="L11" s="101">
        <v>0</v>
      </c>
      <c r="M11" s="101">
        <f>SUM(J11:L11)</f>
        <v>0</v>
      </c>
      <c r="N11" s="101">
        <f>M11+H11</f>
        <v>1</v>
      </c>
      <c r="O11" s="100"/>
    </row>
    <row r="12" spans="1:15" ht="6" customHeight="1">
      <c r="A12" s="118"/>
      <c r="B12" s="85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0"/>
    </row>
    <row r="13" spans="1:15" ht="12">
      <c r="A13" s="118" t="s">
        <v>680</v>
      </c>
      <c r="B13" s="83"/>
      <c r="C13" s="100">
        <f aca="true" t="shared" si="1" ref="C13:H13">C14+C15</f>
        <v>11</v>
      </c>
      <c r="D13" s="100">
        <f t="shared" si="1"/>
        <v>16</v>
      </c>
      <c r="E13" s="100">
        <f t="shared" si="1"/>
        <v>12</v>
      </c>
      <c r="F13" s="100">
        <f t="shared" si="1"/>
        <v>5</v>
      </c>
      <c r="G13" s="100">
        <f t="shared" si="1"/>
        <v>0</v>
      </c>
      <c r="H13" s="100">
        <f t="shared" si="1"/>
        <v>44</v>
      </c>
      <c r="I13" s="100"/>
      <c r="J13" s="100">
        <f>J14+J15</f>
        <v>6</v>
      </c>
      <c r="K13" s="100">
        <f>K14+K15</f>
        <v>0</v>
      </c>
      <c r="L13" s="100">
        <f>L14+L15</f>
        <v>1</v>
      </c>
      <c r="M13" s="100">
        <f>M14+M15</f>
        <v>7</v>
      </c>
      <c r="N13" s="100">
        <f>N14+N15</f>
        <v>51</v>
      </c>
      <c r="O13" s="100"/>
    </row>
    <row r="14" spans="1:15" ht="12">
      <c r="A14" s="118"/>
      <c r="B14" s="83" t="s">
        <v>50</v>
      </c>
      <c r="C14" s="101">
        <v>5</v>
      </c>
      <c r="D14" s="101">
        <v>8</v>
      </c>
      <c r="E14" s="101">
        <v>5</v>
      </c>
      <c r="F14" s="101">
        <v>4</v>
      </c>
      <c r="G14" s="101">
        <v>0</v>
      </c>
      <c r="H14" s="101">
        <f>SUM(C14:G14)</f>
        <v>22</v>
      </c>
      <c r="I14" s="101"/>
      <c r="J14" s="101">
        <v>4</v>
      </c>
      <c r="K14" s="101">
        <v>0</v>
      </c>
      <c r="L14" s="101">
        <v>0</v>
      </c>
      <c r="M14" s="101">
        <f>SUM(J14:L14)</f>
        <v>4</v>
      </c>
      <c r="N14" s="101">
        <f>M14+H14</f>
        <v>26</v>
      </c>
      <c r="O14" s="100"/>
    </row>
    <row r="15" spans="1:15" ht="12">
      <c r="A15" s="118"/>
      <c r="B15" s="83" t="s">
        <v>51</v>
      </c>
      <c r="C15" s="101">
        <v>6</v>
      </c>
      <c r="D15" s="101">
        <v>8</v>
      </c>
      <c r="E15" s="101">
        <v>7</v>
      </c>
      <c r="F15" s="101">
        <v>1</v>
      </c>
      <c r="G15" s="101">
        <v>0</v>
      </c>
      <c r="H15" s="101">
        <f>SUM(C15:G15)</f>
        <v>22</v>
      </c>
      <c r="I15" s="101"/>
      <c r="J15" s="101">
        <v>2</v>
      </c>
      <c r="K15" s="101">
        <v>0</v>
      </c>
      <c r="L15" s="101">
        <v>1</v>
      </c>
      <c r="M15" s="101">
        <f>SUM(J15:L15)</f>
        <v>3</v>
      </c>
      <c r="N15" s="101">
        <f>M15+H15</f>
        <v>25</v>
      </c>
      <c r="O15" s="100"/>
    </row>
    <row r="16" spans="1:15" ht="6" customHeight="1">
      <c r="A16" s="118"/>
      <c r="B16" s="83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2"/>
      <c r="O16" s="100"/>
    </row>
    <row r="17" spans="1:15" ht="12">
      <c r="A17" s="118" t="s">
        <v>635</v>
      </c>
      <c r="B17" s="83"/>
      <c r="C17" s="100">
        <f aca="true" t="shared" si="2" ref="C17:H17">C18+C19</f>
        <v>0</v>
      </c>
      <c r="D17" s="100">
        <f t="shared" si="2"/>
        <v>4</v>
      </c>
      <c r="E17" s="100">
        <f t="shared" si="2"/>
        <v>4</v>
      </c>
      <c r="F17" s="100">
        <f t="shared" si="2"/>
        <v>1</v>
      </c>
      <c r="G17" s="100">
        <f t="shared" si="2"/>
        <v>3</v>
      </c>
      <c r="H17" s="100">
        <f t="shared" si="2"/>
        <v>12</v>
      </c>
      <c r="I17" s="100"/>
      <c r="J17" s="100">
        <f>J18+J19</f>
        <v>5</v>
      </c>
      <c r="K17" s="100">
        <f>K18+K19</f>
        <v>0</v>
      </c>
      <c r="L17" s="100">
        <f>L18+L19</f>
        <v>0</v>
      </c>
      <c r="M17" s="100">
        <f>M18+M19</f>
        <v>5</v>
      </c>
      <c r="N17" s="100">
        <f>N18+N19</f>
        <v>17</v>
      </c>
      <c r="O17" s="100"/>
    </row>
    <row r="18" spans="2:15" ht="12">
      <c r="B18" s="83" t="s">
        <v>50</v>
      </c>
      <c r="C18" s="101">
        <v>0</v>
      </c>
      <c r="D18" s="101">
        <v>0</v>
      </c>
      <c r="E18" s="101">
        <v>3</v>
      </c>
      <c r="F18" s="101">
        <v>1</v>
      </c>
      <c r="G18" s="101">
        <v>0</v>
      </c>
      <c r="H18" s="101">
        <f>SUM(C18:G18)</f>
        <v>4</v>
      </c>
      <c r="I18" s="101"/>
      <c r="J18" s="101">
        <v>3</v>
      </c>
      <c r="K18" s="101">
        <v>0</v>
      </c>
      <c r="L18" s="101">
        <v>0</v>
      </c>
      <c r="M18" s="101">
        <f>SUM(J18:L18)</f>
        <v>3</v>
      </c>
      <c r="N18" s="101">
        <f>M18+H18</f>
        <v>7</v>
      </c>
      <c r="O18" s="100"/>
    </row>
    <row r="19" spans="2:15" ht="12">
      <c r="B19" s="83" t="s">
        <v>51</v>
      </c>
      <c r="C19" s="101">
        <v>0</v>
      </c>
      <c r="D19" s="101">
        <v>4</v>
      </c>
      <c r="E19" s="101">
        <v>1</v>
      </c>
      <c r="F19" s="101">
        <v>0</v>
      </c>
      <c r="G19" s="101">
        <v>3</v>
      </c>
      <c r="H19" s="101">
        <f>SUM(C19:G19)</f>
        <v>8</v>
      </c>
      <c r="I19" s="101"/>
      <c r="J19" s="101">
        <v>2</v>
      </c>
      <c r="K19" s="101">
        <v>0</v>
      </c>
      <c r="L19" s="101">
        <v>0</v>
      </c>
      <c r="M19" s="101">
        <f>SUM(J19:L19)</f>
        <v>2</v>
      </c>
      <c r="N19" s="101">
        <f>M19+H19</f>
        <v>10</v>
      </c>
      <c r="O19" s="100"/>
    </row>
    <row r="20" spans="2:15" ht="6" customHeight="1">
      <c r="B20" s="83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2">
      <c r="A21" s="118" t="s">
        <v>634</v>
      </c>
      <c r="B21" s="83"/>
      <c r="C21" s="100">
        <f aca="true" t="shared" si="3" ref="C21:H21">C22+C23</f>
        <v>4</v>
      </c>
      <c r="D21" s="100">
        <f t="shared" si="3"/>
        <v>14</v>
      </c>
      <c r="E21" s="100">
        <f t="shared" si="3"/>
        <v>14</v>
      </c>
      <c r="F21" s="100">
        <f t="shared" si="3"/>
        <v>3</v>
      </c>
      <c r="G21" s="100">
        <f t="shared" si="3"/>
        <v>1</v>
      </c>
      <c r="H21" s="100">
        <f t="shared" si="3"/>
        <v>36</v>
      </c>
      <c r="I21" s="100"/>
      <c r="J21" s="100">
        <f>J22+J23</f>
        <v>4</v>
      </c>
      <c r="K21" s="100">
        <f>K22+K23</f>
        <v>0</v>
      </c>
      <c r="L21" s="100">
        <f>L22+L23</f>
        <v>0</v>
      </c>
      <c r="M21" s="100">
        <f>M22+M23</f>
        <v>4</v>
      </c>
      <c r="N21" s="100">
        <f>N22+N23</f>
        <v>40</v>
      </c>
      <c r="O21" s="100"/>
    </row>
    <row r="22" spans="1:15" ht="12">
      <c r="A22" s="118"/>
      <c r="B22" s="83" t="s">
        <v>50</v>
      </c>
      <c r="C22" s="101">
        <v>2</v>
      </c>
      <c r="D22" s="101">
        <v>10</v>
      </c>
      <c r="E22" s="101">
        <v>7</v>
      </c>
      <c r="F22" s="101">
        <v>2</v>
      </c>
      <c r="G22" s="101">
        <v>0</v>
      </c>
      <c r="H22" s="101">
        <f>SUM(C22:G22)</f>
        <v>21</v>
      </c>
      <c r="I22" s="101"/>
      <c r="J22" s="101">
        <v>3</v>
      </c>
      <c r="K22" s="101">
        <v>0</v>
      </c>
      <c r="L22" s="101">
        <v>0</v>
      </c>
      <c r="M22" s="101">
        <f>SUM(J22:L22)</f>
        <v>3</v>
      </c>
      <c r="N22" s="101">
        <f>M22+H22</f>
        <v>24</v>
      </c>
      <c r="O22" s="100"/>
    </row>
    <row r="23" spans="1:15" ht="12">
      <c r="A23" s="118"/>
      <c r="B23" s="83" t="s">
        <v>51</v>
      </c>
      <c r="C23" s="101">
        <v>2</v>
      </c>
      <c r="D23" s="101">
        <v>4</v>
      </c>
      <c r="E23" s="101">
        <v>7</v>
      </c>
      <c r="F23" s="101">
        <v>1</v>
      </c>
      <c r="G23" s="101">
        <v>1</v>
      </c>
      <c r="H23" s="101">
        <f>SUM(C23:G23)</f>
        <v>15</v>
      </c>
      <c r="I23" s="101"/>
      <c r="J23" s="101">
        <v>1</v>
      </c>
      <c r="K23" s="101">
        <v>0</v>
      </c>
      <c r="L23" s="101">
        <v>0</v>
      </c>
      <c r="M23" s="101">
        <f>SUM(J23:L23)</f>
        <v>1</v>
      </c>
      <c r="N23" s="101">
        <f>M23+H23</f>
        <v>16</v>
      </c>
      <c r="O23" s="100"/>
    </row>
    <row r="24" spans="1:15" ht="6" customHeight="1">
      <c r="A24" s="118"/>
      <c r="B24" s="8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2"/>
      <c r="O24" s="100"/>
    </row>
    <row r="25" spans="1:15" ht="12">
      <c r="A25" s="120" t="s">
        <v>678</v>
      </c>
      <c r="B25" s="84"/>
      <c r="C25" s="100">
        <f aca="true" t="shared" si="4" ref="C25:H25">C26+C27</f>
        <v>1</v>
      </c>
      <c r="D25" s="100">
        <f t="shared" si="4"/>
        <v>0</v>
      </c>
      <c r="E25" s="100">
        <f t="shared" si="4"/>
        <v>1</v>
      </c>
      <c r="F25" s="100">
        <f t="shared" si="4"/>
        <v>0</v>
      </c>
      <c r="G25" s="100">
        <f t="shared" si="4"/>
        <v>0</v>
      </c>
      <c r="H25" s="100">
        <f t="shared" si="4"/>
        <v>2</v>
      </c>
      <c r="I25" s="100"/>
      <c r="J25" s="100">
        <f>J26+J27</f>
        <v>0</v>
      </c>
      <c r="K25" s="100">
        <f>K26+K27</f>
        <v>0</v>
      </c>
      <c r="L25" s="100">
        <f>L26+L27</f>
        <v>0</v>
      </c>
      <c r="M25" s="100">
        <f>M26+M27</f>
        <v>0</v>
      </c>
      <c r="N25" s="100">
        <f>N26+N27</f>
        <v>2</v>
      </c>
      <c r="O25" s="100"/>
    </row>
    <row r="26" spans="1:15" ht="12">
      <c r="A26" s="120"/>
      <c r="B26" s="84" t="s">
        <v>50</v>
      </c>
      <c r="C26" s="101">
        <v>1</v>
      </c>
      <c r="D26" s="101">
        <v>0</v>
      </c>
      <c r="E26" s="101">
        <v>0</v>
      </c>
      <c r="F26" s="101">
        <v>0</v>
      </c>
      <c r="G26" s="101">
        <v>0</v>
      </c>
      <c r="H26" s="101">
        <f>SUM(C26:G26)</f>
        <v>1</v>
      </c>
      <c r="I26" s="101"/>
      <c r="J26" s="101">
        <v>0</v>
      </c>
      <c r="K26" s="101">
        <v>0</v>
      </c>
      <c r="L26" s="101">
        <v>0</v>
      </c>
      <c r="M26" s="101">
        <f>SUM(J26:L26)</f>
        <v>0</v>
      </c>
      <c r="N26" s="101">
        <f>M26+H26</f>
        <v>1</v>
      </c>
      <c r="O26" s="100"/>
    </row>
    <row r="27" spans="1:15" ht="12">
      <c r="A27" s="120"/>
      <c r="B27" s="84" t="s">
        <v>51</v>
      </c>
      <c r="C27" s="101">
        <v>0</v>
      </c>
      <c r="D27" s="101">
        <v>0</v>
      </c>
      <c r="E27" s="101">
        <v>1</v>
      </c>
      <c r="F27" s="101">
        <v>0</v>
      </c>
      <c r="G27" s="101">
        <v>0</v>
      </c>
      <c r="H27" s="101">
        <f>SUM(C27:G27)</f>
        <v>1</v>
      </c>
      <c r="I27" s="101"/>
      <c r="J27" s="101">
        <v>0</v>
      </c>
      <c r="K27" s="101">
        <v>0</v>
      </c>
      <c r="L27" s="101">
        <v>0</v>
      </c>
      <c r="M27" s="101">
        <f>SUM(J27:L27)</f>
        <v>0</v>
      </c>
      <c r="N27" s="101">
        <f>M27+H27</f>
        <v>1</v>
      </c>
      <c r="O27" s="100"/>
    </row>
    <row r="28" spans="1:15" ht="6" customHeight="1">
      <c r="A28" s="118"/>
      <c r="B28" s="8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2"/>
      <c r="O28" s="100"/>
    </row>
    <row r="29" spans="1:15" ht="12">
      <c r="A29" s="118" t="s">
        <v>681</v>
      </c>
      <c r="B29" s="83"/>
      <c r="C29" s="100">
        <f aca="true" t="shared" si="5" ref="C29:H29">C30+C31</f>
        <v>40</v>
      </c>
      <c r="D29" s="100">
        <f t="shared" si="5"/>
        <v>179</v>
      </c>
      <c r="E29" s="100">
        <f t="shared" si="5"/>
        <v>230</v>
      </c>
      <c r="F29" s="100">
        <f t="shared" si="5"/>
        <v>29</v>
      </c>
      <c r="G29" s="100">
        <f t="shared" si="5"/>
        <v>10</v>
      </c>
      <c r="H29" s="100">
        <f t="shared" si="5"/>
        <v>488</v>
      </c>
      <c r="I29" s="100"/>
      <c r="J29" s="100">
        <f>J30+J31</f>
        <v>133</v>
      </c>
      <c r="K29" s="100">
        <f>K30+K31</f>
        <v>2</v>
      </c>
      <c r="L29" s="100">
        <f>L30+L31</f>
        <v>4</v>
      </c>
      <c r="M29" s="100">
        <f>M30+M31</f>
        <v>139</v>
      </c>
      <c r="N29" s="100">
        <f>N30+N31</f>
        <v>627</v>
      </c>
      <c r="O29" s="100"/>
    </row>
    <row r="30" spans="1:15" ht="12">
      <c r="A30" s="118"/>
      <c r="B30" s="83" t="s">
        <v>50</v>
      </c>
      <c r="C30" s="101">
        <v>24</v>
      </c>
      <c r="D30" s="101">
        <v>102</v>
      </c>
      <c r="E30" s="101">
        <v>125</v>
      </c>
      <c r="F30" s="101">
        <v>15</v>
      </c>
      <c r="G30" s="101">
        <v>2</v>
      </c>
      <c r="H30" s="101">
        <f>SUM(C30:G30)</f>
        <v>268</v>
      </c>
      <c r="I30" s="101"/>
      <c r="J30" s="101">
        <v>54</v>
      </c>
      <c r="K30" s="101">
        <v>0</v>
      </c>
      <c r="L30" s="101">
        <v>1</v>
      </c>
      <c r="M30" s="101">
        <f>SUM(J30:L30)</f>
        <v>55</v>
      </c>
      <c r="N30" s="101">
        <f>M30+H30</f>
        <v>323</v>
      </c>
      <c r="O30" s="100"/>
    </row>
    <row r="31" spans="1:15" ht="12">
      <c r="A31" s="118"/>
      <c r="B31" s="83" t="s">
        <v>51</v>
      </c>
      <c r="C31" s="101">
        <v>16</v>
      </c>
      <c r="D31" s="101">
        <v>77</v>
      </c>
      <c r="E31" s="101">
        <v>105</v>
      </c>
      <c r="F31" s="101">
        <v>14</v>
      </c>
      <c r="G31" s="101">
        <v>8</v>
      </c>
      <c r="H31" s="101">
        <f>SUM(C31:G31)</f>
        <v>220</v>
      </c>
      <c r="I31" s="101"/>
      <c r="J31" s="101">
        <v>79</v>
      </c>
      <c r="K31" s="101">
        <v>2</v>
      </c>
      <c r="L31" s="101">
        <v>3</v>
      </c>
      <c r="M31" s="101">
        <f>SUM(J31:L31)</f>
        <v>84</v>
      </c>
      <c r="N31" s="101">
        <f>M31+H31</f>
        <v>304</v>
      </c>
      <c r="O31" s="100"/>
    </row>
    <row r="32" spans="1:15" ht="6" customHeight="1">
      <c r="A32" s="118"/>
      <c r="B32" s="8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2">
      <c r="A33" s="118" t="s">
        <v>682</v>
      </c>
      <c r="B33" s="83"/>
      <c r="C33" s="100">
        <f aca="true" t="shared" si="6" ref="C33:H33">C34+C35</f>
        <v>1</v>
      </c>
      <c r="D33" s="100">
        <f t="shared" si="6"/>
        <v>3</v>
      </c>
      <c r="E33" s="100">
        <f t="shared" si="6"/>
        <v>4</v>
      </c>
      <c r="F33" s="100">
        <f t="shared" si="6"/>
        <v>1</v>
      </c>
      <c r="G33" s="100">
        <f t="shared" si="6"/>
        <v>1</v>
      </c>
      <c r="H33" s="100">
        <f t="shared" si="6"/>
        <v>10</v>
      </c>
      <c r="I33" s="100"/>
      <c r="J33" s="100">
        <f>J34+J35</f>
        <v>5</v>
      </c>
      <c r="K33" s="100">
        <f>K34+K35</f>
        <v>0</v>
      </c>
      <c r="L33" s="100">
        <f>L34+L35</f>
        <v>0</v>
      </c>
      <c r="M33" s="100">
        <f>M34+M35</f>
        <v>5</v>
      </c>
      <c r="N33" s="100">
        <f>N34+N35</f>
        <v>15</v>
      </c>
      <c r="O33" s="100"/>
    </row>
    <row r="34" spans="1:15" ht="12">
      <c r="A34" s="118"/>
      <c r="B34" s="83" t="s">
        <v>50</v>
      </c>
      <c r="C34" s="101">
        <v>1</v>
      </c>
      <c r="D34" s="101">
        <v>2</v>
      </c>
      <c r="E34" s="101">
        <v>4</v>
      </c>
      <c r="F34" s="101">
        <v>0</v>
      </c>
      <c r="G34" s="101">
        <v>0</v>
      </c>
      <c r="H34" s="101">
        <f>SUM(C34:G34)</f>
        <v>7</v>
      </c>
      <c r="I34" s="101"/>
      <c r="J34" s="101">
        <v>2</v>
      </c>
      <c r="K34" s="101">
        <v>0</v>
      </c>
      <c r="L34" s="101">
        <v>0</v>
      </c>
      <c r="M34" s="101">
        <f>SUM(J34:L34)</f>
        <v>2</v>
      </c>
      <c r="N34" s="101">
        <f>M34+H34</f>
        <v>9</v>
      </c>
      <c r="O34" s="100"/>
    </row>
    <row r="35" spans="1:15" ht="12">
      <c r="A35" s="118"/>
      <c r="B35" s="83" t="s">
        <v>51</v>
      </c>
      <c r="C35" s="101">
        <v>0</v>
      </c>
      <c r="D35" s="101">
        <v>1</v>
      </c>
      <c r="E35" s="101">
        <v>0</v>
      </c>
      <c r="F35" s="101">
        <v>1</v>
      </c>
      <c r="G35" s="101">
        <v>1</v>
      </c>
      <c r="H35" s="101">
        <f>SUM(C35:G35)</f>
        <v>3</v>
      </c>
      <c r="I35" s="101"/>
      <c r="J35" s="101">
        <v>3</v>
      </c>
      <c r="K35" s="101">
        <v>0</v>
      </c>
      <c r="L35" s="101">
        <v>0</v>
      </c>
      <c r="M35" s="101">
        <f>SUM(J35:L35)</f>
        <v>3</v>
      </c>
      <c r="N35" s="101">
        <f>M35+H35</f>
        <v>6</v>
      </c>
      <c r="O35" s="100"/>
    </row>
    <row r="36" spans="1:15" ht="6" customHeight="1">
      <c r="A36" s="118"/>
      <c r="B36" s="8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2"/>
      <c r="O36" s="100"/>
    </row>
    <row r="37" spans="1:15" ht="12">
      <c r="A37" s="118" t="s">
        <v>636</v>
      </c>
      <c r="B37" s="85"/>
      <c r="C37" s="100">
        <f aca="true" t="shared" si="7" ref="C37:H37">C38+C39</f>
        <v>0</v>
      </c>
      <c r="D37" s="100">
        <f t="shared" si="7"/>
        <v>1</v>
      </c>
      <c r="E37" s="100">
        <f t="shared" si="7"/>
        <v>1</v>
      </c>
      <c r="F37" s="100">
        <f t="shared" si="7"/>
        <v>0</v>
      </c>
      <c r="G37" s="100">
        <f t="shared" si="7"/>
        <v>1</v>
      </c>
      <c r="H37" s="100">
        <f t="shared" si="7"/>
        <v>3</v>
      </c>
      <c r="I37" s="100"/>
      <c r="J37" s="100">
        <f>J38+J39</f>
        <v>3</v>
      </c>
      <c r="K37" s="100">
        <f>K38+K39</f>
        <v>0</v>
      </c>
      <c r="L37" s="100">
        <f>L38+L39</f>
        <v>0</v>
      </c>
      <c r="M37" s="100">
        <f>M38+M39</f>
        <v>3</v>
      </c>
      <c r="N37" s="100">
        <f>N38+N39</f>
        <v>6</v>
      </c>
      <c r="O37" s="100"/>
    </row>
    <row r="38" spans="1:15" ht="12">
      <c r="A38" s="118"/>
      <c r="B38" s="83" t="s">
        <v>50</v>
      </c>
      <c r="C38" s="101">
        <v>0</v>
      </c>
      <c r="D38" s="101">
        <v>1</v>
      </c>
      <c r="E38" s="101">
        <v>1</v>
      </c>
      <c r="F38" s="101">
        <v>0</v>
      </c>
      <c r="G38" s="101">
        <v>0</v>
      </c>
      <c r="H38" s="101">
        <f>SUM(C38:G38)</f>
        <v>2</v>
      </c>
      <c r="I38" s="101"/>
      <c r="J38" s="101">
        <v>2</v>
      </c>
      <c r="K38" s="101">
        <v>0</v>
      </c>
      <c r="L38" s="101">
        <v>0</v>
      </c>
      <c r="M38" s="101">
        <f>SUM(J38:L38)</f>
        <v>2</v>
      </c>
      <c r="N38" s="101">
        <f>M38+H38</f>
        <v>4</v>
      </c>
      <c r="O38" s="100"/>
    </row>
    <row r="39" spans="1:15" ht="12">
      <c r="A39" s="118"/>
      <c r="B39" s="83" t="s">
        <v>51</v>
      </c>
      <c r="C39" s="101">
        <v>0</v>
      </c>
      <c r="D39" s="101">
        <v>0</v>
      </c>
      <c r="E39" s="101">
        <v>0</v>
      </c>
      <c r="F39" s="101">
        <v>0</v>
      </c>
      <c r="G39" s="101">
        <v>1</v>
      </c>
      <c r="H39" s="101">
        <f>SUM(C39:G39)</f>
        <v>1</v>
      </c>
      <c r="I39" s="101"/>
      <c r="J39" s="101">
        <v>1</v>
      </c>
      <c r="K39" s="101">
        <v>0</v>
      </c>
      <c r="L39" s="101">
        <v>0</v>
      </c>
      <c r="M39" s="101">
        <f>SUM(J39:L39)</f>
        <v>1</v>
      </c>
      <c r="N39" s="101">
        <f>M39+H39</f>
        <v>2</v>
      </c>
      <c r="O39" s="100"/>
    </row>
    <row r="40" spans="1:15" ht="6" customHeight="1">
      <c r="A40" s="118"/>
      <c r="B40" s="83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2"/>
      <c r="O40" s="100"/>
    </row>
    <row r="41" spans="1:15" ht="12">
      <c r="A41" s="118" t="s">
        <v>637</v>
      </c>
      <c r="B41" s="83"/>
      <c r="C41" s="100">
        <f aca="true" t="shared" si="8" ref="C41:H41">C42+C43</f>
        <v>7</v>
      </c>
      <c r="D41" s="100">
        <f t="shared" si="8"/>
        <v>2</v>
      </c>
      <c r="E41" s="100">
        <f t="shared" si="8"/>
        <v>7</v>
      </c>
      <c r="F41" s="100">
        <f t="shared" si="8"/>
        <v>0</v>
      </c>
      <c r="G41" s="100">
        <f t="shared" si="8"/>
        <v>12</v>
      </c>
      <c r="H41" s="100">
        <f t="shared" si="8"/>
        <v>28</v>
      </c>
      <c r="I41" s="100"/>
      <c r="J41" s="100">
        <f>J42+J43</f>
        <v>25</v>
      </c>
      <c r="K41" s="100">
        <f>K42+K43</f>
        <v>0</v>
      </c>
      <c r="L41" s="100">
        <f>L42+L43</f>
        <v>0</v>
      </c>
      <c r="M41" s="100">
        <f>M42+M43</f>
        <v>25</v>
      </c>
      <c r="N41" s="100">
        <f>N42+N43</f>
        <v>53</v>
      </c>
      <c r="O41" s="100"/>
    </row>
    <row r="42" spans="1:15" ht="12">
      <c r="A42" s="118"/>
      <c r="B42" s="83" t="s">
        <v>50</v>
      </c>
      <c r="C42" s="101">
        <v>5</v>
      </c>
      <c r="D42" s="101">
        <v>1</v>
      </c>
      <c r="E42" s="101">
        <v>4</v>
      </c>
      <c r="F42" s="101">
        <v>0</v>
      </c>
      <c r="G42" s="101">
        <v>4</v>
      </c>
      <c r="H42" s="101">
        <f>SUM(C42:G42)</f>
        <v>14</v>
      </c>
      <c r="I42" s="101"/>
      <c r="J42" s="101">
        <v>11</v>
      </c>
      <c r="K42" s="101">
        <v>0</v>
      </c>
      <c r="L42" s="101">
        <v>0</v>
      </c>
      <c r="M42" s="101">
        <f>SUM(J42:L42)</f>
        <v>11</v>
      </c>
      <c r="N42" s="101">
        <f>M42+H42</f>
        <v>25</v>
      </c>
      <c r="O42" s="100"/>
    </row>
    <row r="43" spans="1:15" ht="12">
      <c r="A43" s="118"/>
      <c r="B43" s="83" t="s">
        <v>51</v>
      </c>
      <c r="C43" s="101">
        <v>2</v>
      </c>
      <c r="D43" s="101">
        <v>1</v>
      </c>
      <c r="E43" s="101">
        <v>3</v>
      </c>
      <c r="F43" s="101">
        <v>0</v>
      </c>
      <c r="G43" s="101">
        <v>8</v>
      </c>
      <c r="H43" s="101">
        <f>SUM(C43:G43)</f>
        <v>14</v>
      </c>
      <c r="I43" s="101"/>
      <c r="J43" s="101">
        <v>14</v>
      </c>
      <c r="K43" s="101">
        <v>0</v>
      </c>
      <c r="L43" s="101">
        <v>0</v>
      </c>
      <c r="M43" s="101">
        <f>SUM(J43:L43)</f>
        <v>14</v>
      </c>
      <c r="N43" s="101">
        <f>M43+H43</f>
        <v>28</v>
      </c>
      <c r="O43" s="100"/>
    </row>
    <row r="44" spans="1:15" ht="12">
      <c r="A44" s="118"/>
      <c r="B44" s="83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2"/>
      <c r="O44" s="100"/>
    </row>
    <row r="45" spans="1:15" ht="12">
      <c r="A45" s="120" t="s">
        <v>638</v>
      </c>
      <c r="B45" s="83"/>
      <c r="C45" s="100">
        <f aca="true" t="shared" si="9" ref="C45:H47">C41+C37+C33+C29+C25+C21+C17+C13+C9</f>
        <v>64</v>
      </c>
      <c r="D45" s="100">
        <f t="shared" si="9"/>
        <v>219</v>
      </c>
      <c r="E45" s="100">
        <f t="shared" si="9"/>
        <v>274</v>
      </c>
      <c r="F45" s="100">
        <f t="shared" si="9"/>
        <v>40</v>
      </c>
      <c r="G45" s="100">
        <f t="shared" si="9"/>
        <v>28</v>
      </c>
      <c r="H45" s="100">
        <f t="shared" si="9"/>
        <v>625</v>
      </c>
      <c r="I45" s="100"/>
      <c r="J45" s="100">
        <f aca="true" t="shared" si="10" ref="J45:N47">J41+J37+J33+J29+J25+J21+J17+J13+J9</f>
        <v>181</v>
      </c>
      <c r="K45" s="100">
        <f t="shared" si="10"/>
        <v>2</v>
      </c>
      <c r="L45" s="100">
        <f t="shared" si="10"/>
        <v>5</v>
      </c>
      <c r="M45" s="100">
        <f t="shared" si="10"/>
        <v>188</v>
      </c>
      <c r="N45" s="100">
        <f t="shared" si="10"/>
        <v>813</v>
      </c>
      <c r="O45" s="100"/>
    </row>
    <row r="46" spans="1:15" ht="12">
      <c r="A46" s="120"/>
      <c r="B46" s="83" t="s">
        <v>50</v>
      </c>
      <c r="C46" s="100">
        <f t="shared" si="9"/>
        <v>38</v>
      </c>
      <c r="D46" s="100">
        <f t="shared" si="9"/>
        <v>124</v>
      </c>
      <c r="E46" s="100">
        <f t="shared" si="9"/>
        <v>150</v>
      </c>
      <c r="F46" s="100">
        <f t="shared" si="9"/>
        <v>22</v>
      </c>
      <c r="G46" s="100">
        <f t="shared" si="9"/>
        <v>6</v>
      </c>
      <c r="H46" s="100">
        <f t="shared" si="9"/>
        <v>340</v>
      </c>
      <c r="I46" s="100"/>
      <c r="J46" s="100">
        <f t="shared" si="10"/>
        <v>79</v>
      </c>
      <c r="K46" s="100">
        <f t="shared" si="10"/>
        <v>0</v>
      </c>
      <c r="L46" s="100">
        <f t="shared" si="10"/>
        <v>1</v>
      </c>
      <c r="M46" s="100">
        <f t="shared" si="10"/>
        <v>80</v>
      </c>
      <c r="N46" s="100">
        <f t="shared" si="10"/>
        <v>420</v>
      </c>
      <c r="O46" s="100"/>
    </row>
    <row r="47" spans="1:15" ht="12">
      <c r="A47" s="120"/>
      <c r="B47" s="83" t="s">
        <v>51</v>
      </c>
      <c r="C47" s="100">
        <f t="shared" si="9"/>
        <v>26</v>
      </c>
      <c r="D47" s="100">
        <f t="shared" si="9"/>
        <v>95</v>
      </c>
      <c r="E47" s="100">
        <f t="shared" si="9"/>
        <v>124</v>
      </c>
      <c r="F47" s="100">
        <f t="shared" si="9"/>
        <v>18</v>
      </c>
      <c r="G47" s="100">
        <f t="shared" si="9"/>
        <v>22</v>
      </c>
      <c r="H47" s="100">
        <f t="shared" si="9"/>
        <v>285</v>
      </c>
      <c r="I47" s="100"/>
      <c r="J47" s="100">
        <f t="shared" si="10"/>
        <v>102</v>
      </c>
      <c r="K47" s="100">
        <f t="shared" si="10"/>
        <v>2</v>
      </c>
      <c r="L47" s="100">
        <f t="shared" si="10"/>
        <v>4</v>
      </c>
      <c r="M47" s="100">
        <f t="shared" si="10"/>
        <v>108</v>
      </c>
      <c r="N47" s="100">
        <f t="shared" si="10"/>
        <v>393</v>
      </c>
      <c r="O47" s="100"/>
    </row>
    <row r="48" spans="1:14" ht="12">
      <c r="A48" s="121"/>
      <c r="B48" s="32"/>
      <c r="D48" s="33"/>
      <c r="F48" s="33"/>
      <c r="J48" s="33"/>
      <c r="L48" s="33"/>
      <c r="N48" s="33"/>
    </row>
    <row r="49" spans="1:14" ht="12">
      <c r="A49" s="121"/>
      <c r="B49" s="32"/>
      <c r="D49" s="33"/>
      <c r="F49" s="33"/>
      <c r="J49" s="33"/>
      <c r="L49" s="33"/>
      <c r="N49" s="33"/>
    </row>
    <row r="50" spans="1:14" ht="12">
      <c r="A50" s="121"/>
      <c r="B50" s="32"/>
      <c r="D50" s="33"/>
      <c r="F50" s="33"/>
      <c r="J50" s="33"/>
      <c r="L50" s="33"/>
      <c r="N50" s="33"/>
    </row>
    <row r="51" spans="1:14" ht="12">
      <c r="A51" s="121"/>
      <c r="B51" s="32"/>
      <c r="D51" s="33"/>
      <c r="F51" s="33"/>
      <c r="J51" s="33"/>
      <c r="L51" s="33"/>
      <c r="N51" s="33"/>
    </row>
    <row r="52" spans="1:14" ht="12">
      <c r="A52" s="121"/>
      <c r="B52" s="32"/>
      <c r="D52" s="33"/>
      <c r="F52" s="33"/>
      <c r="J52" s="33"/>
      <c r="L52" s="33"/>
      <c r="N52" s="33"/>
    </row>
    <row r="53" spans="1:14" ht="12">
      <c r="A53" s="121"/>
      <c r="B53" s="32"/>
      <c r="D53" s="33"/>
      <c r="F53" s="33"/>
      <c r="J53" s="33"/>
      <c r="L53" s="33"/>
      <c r="N53" s="33"/>
    </row>
    <row r="54" spans="1:14" ht="12">
      <c r="A54" s="121"/>
      <c r="B54" s="32"/>
      <c r="D54" s="33"/>
      <c r="F54" s="33"/>
      <c r="J54" s="33"/>
      <c r="L54" s="33"/>
      <c r="N54" s="33"/>
    </row>
    <row r="55" spans="1:14" ht="12">
      <c r="A55" s="121"/>
      <c r="B55" s="32"/>
      <c r="D55" s="33"/>
      <c r="F55" s="33"/>
      <c r="J55" s="33"/>
      <c r="L55" s="33"/>
      <c r="N55" s="33"/>
    </row>
    <row r="56" spans="1:2" ht="12">
      <c r="A56" s="121"/>
      <c r="B56" s="32"/>
    </row>
    <row r="57" spans="1:2" ht="12">
      <c r="A57" s="121"/>
      <c r="B57" s="32"/>
    </row>
    <row r="58" spans="1:2" ht="12">
      <c r="A58" s="121"/>
      <c r="B58" s="32"/>
    </row>
    <row r="59" spans="1:14" ht="18" customHeight="1">
      <c r="A59" s="122"/>
      <c r="B59" s="25"/>
      <c r="C59" s="25"/>
      <c r="D59" s="34"/>
      <c r="E59" s="25"/>
      <c r="F59" s="34"/>
      <c r="G59" s="25"/>
      <c r="H59" s="25"/>
      <c r="I59" s="25"/>
      <c r="J59" s="34"/>
      <c r="K59" s="25"/>
      <c r="L59" s="34"/>
      <c r="M59" s="25"/>
      <c r="N59" s="34"/>
    </row>
  </sheetData>
  <sheetProtection/>
  <mergeCells count="3">
    <mergeCell ref="A2:N2"/>
    <mergeCell ref="A3:N3"/>
    <mergeCell ref="A4:N4"/>
  </mergeCells>
  <printOptions horizontalCentered="1"/>
  <pageMargins left="0.5" right="0.5" top="0.45" bottom="0.46" header="0.29" footer="0.27"/>
  <pageSetup horizontalDpi="600" verticalDpi="600" orientation="landscape" r:id="rId1"/>
  <headerFooter alignWithMargins="0">
    <oddFooter>&amp;C&amp;9- 10 -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62"/>
  <sheetViews>
    <sheetView showGridLines="0" zoomScalePageLayoutView="0" workbookViewId="0" topLeftCell="A1">
      <selection activeCell="A1" sqref="A1:L1"/>
    </sheetView>
  </sheetViews>
  <sheetFormatPr defaultColWidth="9.33203125" defaultRowHeight="12.75"/>
  <cols>
    <col min="1" max="1" width="1.83203125" style="2" customWidth="1"/>
    <col min="2" max="2" width="1.83203125" style="65" customWidth="1"/>
    <col min="3" max="3" width="6" style="2" customWidth="1"/>
    <col min="4" max="4" width="37.5" style="2" customWidth="1"/>
    <col min="5" max="5" width="7.66015625" style="2" customWidth="1"/>
    <col min="6" max="7" width="9" style="2" customWidth="1"/>
    <col min="8" max="9" width="6.16015625" style="2" customWidth="1"/>
    <col min="10" max="11" width="7.16015625" style="2" customWidth="1"/>
    <col min="12" max="12" width="6" style="2" customWidth="1"/>
    <col min="13" max="16384" width="9.33203125" style="2" customWidth="1"/>
  </cols>
  <sheetData>
    <row r="1" spans="1:12" ht="11.25">
      <c r="A1" s="182" t="s">
        <v>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1.25">
      <c r="A2" s="182" t="s">
        <v>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1.25">
      <c r="A3" s="182" t="s">
        <v>689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1.25">
      <c r="A4" s="89"/>
      <c r="B4" s="114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1.25">
      <c r="A5" s="89"/>
      <c r="B5" s="114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1.25">
      <c r="A6" s="69"/>
      <c r="E6" s="61"/>
      <c r="F6" s="183" t="s">
        <v>65</v>
      </c>
      <c r="G6" s="183"/>
      <c r="H6" s="183"/>
      <c r="I6" s="183"/>
      <c r="J6" s="183"/>
      <c r="K6" s="61"/>
      <c r="L6" s="61"/>
    </row>
    <row r="7" spans="5:12" ht="11.25">
      <c r="E7" s="39" t="s">
        <v>61</v>
      </c>
      <c r="J7" s="2" t="s">
        <v>63</v>
      </c>
      <c r="L7" s="71" t="s">
        <v>610</v>
      </c>
    </row>
    <row r="8" spans="5:12" ht="11.25">
      <c r="E8" s="4" t="s">
        <v>60</v>
      </c>
      <c r="F8" s="4" t="s">
        <v>11</v>
      </c>
      <c r="G8" s="4" t="s">
        <v>12</v>
      </c>
      <c r="H8" s="4" t="s">
        <v>4</v>
      </c>
      <c r="I8" s="4" t="s">
        <v>5</v>
      </c>
      <c r="J8" s="4" t="s">
        <v>64</v>
      </c>
      <c r="K8" s="4" t="s">
        <v>62</v>
      </c>
      <c r="L8" s="103" t="s">
        <v>61</v>
      </c>
    </row>
    <row r="9" spans="1:12" ht="11.25">
      <c r="A9" s="65" t="s">
        <v>10</v>
      </c>
      <c r="E9" s="66">
        <f aca="true" t="shared" si="0" ref="E9:L9">E10+E52+E113+E132+E141+E155+E159</f>
        <v>13</v>
      </c>
      <c r="F9" s="66">
        <f t="shared" si="0"/>
        <v>51</v>
      </c>
      <c r="G9" s="66">
        <f t="shared" si="0"/>
        <v>219</v>
      </c>
      <c r="H9" s="66">
        <f t="shared" si="0"/>
        <v>274</v>
      </c>
      <c r="I9" s="66">
        <f t="shared" si="0"/>
        <v>19</v>
      </c>
      <c r="J9" s="66">
        <f t="shared" si="0"/>
        <v>21</v>
      </c>
      <c r="K9" s="66">
        <f t="shared" si="0"/>
        <v>28</v>
      </c>
      <c r="L9" s="66">
        <f t="shared" si="0"/>
        <v>625</v>
      </c>
    </row>
    <row r="10" spans="1:12" ht="11.25">
      <c r="A10" s="67" t="s">
        <v>9</v>
      </c>
      <c r="E10" s="66">
        <f aca="true" t="shared" si="1" ref="E10:L10">E11+E19+E21+E23+E30+E37+E42</f>
        <v>3</v>
      </c>
      <c r="F10" s="66">
        <f t="shared" si="1"/>
        <v>7</v>
      </c>
      <c r="G10" s="66">
        <f t="shared" si="1"/>
        <v>58</v>
      </c>
      <c r="H10" s="66">
        <f t="shared" si="1"/>
        <v>79</v>
      </c>
      <c r="I10" s="66">
        <f t="shared" si="1"/>
        <v>6</v>
      </c>
      <c r="J10" s="66">
        <f t="shared" si="1"/>
        <v>3</v>
      </c>
      <c r="K10" s="66">
        <f t="shared" si="1"/>
        <v>0</v>
      </c>
      <c r="L10" s="66">
        <f t="shared" si="1"/>
        <v>156</v>
      </c>
    </row>
    <row r="11" spans="2:12" ht="11.25">
      <c r="B11" s="65" t="s">
        <v>77</v>
      </c>
      <c r="E11" s="61">
        <f aca="true" t="shared" si="2" ref="E11:K11">SUM(E12:E18)</f>
        <v>1</v>
      </c>
      <c r="F11" s="61">
        <f t="shared" si="2"/>
        <v>2</v>
      </c>
      <c r="G11" s="61">
        <f t="shared" si="2"/>
        <v>6</v>
      </c>
      <c r="H11" s="61">
        <f t="shared" si="2"/>
        <v>10</v>
      </c>
      <c r="I11" s="61">
        <f t="shared" si="2"/>
        <v>1</v>
      </c>
      <c r="J11" s="61">
        <f t="shared" si="2"/>
        <v>0</v>
      </c>
      <c r="K11" s="61">
        <f t="shared" si="2"/>
        <v>0</v>
      </c>
      <c r="L11" s="61">
        <f>SUM(E11:K11)</f>
        <v>20</v>
      </c>
    </row>
    <row r="12" spans="3:12" ht="11.25">
      <c r="C12" s="2" t="s">
        <v>91</v>
      </c>
      <c r="D12" s="2" t="s">
        <v>92</v>
      </c>
      <c r="E12" s="61">
        <v>0</v>
      </c>
      <c r="F12" s="61">
        <v>0</v>
      </c>
      <c r="G12" s="61">
        <v>2</v>
      </c>
      <c r="H12" s="61">
        <v>2</v>
      </c>
      <c r="I12" s="61">
        <v>0</v>
      </c>
      <c r="J12" s="61">
        <v>0</v>
      </c>
      <c r="K12" s="61">
        <v>0</v>
      </c>
      <c r="L12" s="61">
        <f aca="true" t="shared" si="3" ref="L12:L61">SUM(E12:K12)</f>
        <v>4</v>
      </c>
    </row>
    <row r="13" spans="3:12" ht="11.25">
      <c r="C13" s="2" t="s">
        <v>93</v>
      </c>
      <c r="D13" s="2" t="s">
        <v>94</v>
      </c>
      <c r="E13" s="61">
        <v>0</v>
      </c>
      <c r="F13" s="61">
        <v>0</v>
      </c>
      <c r="G13" s="61">
        <v>0</v>
      </c>
      <c r="H13" s="61">
        <v>1</v>
      </c>
      <c r="I13" s="61">
        <v>0</v>
      </c>
      <c r="J13" s="61">
        <v>0</v>
      </c>
      <c r="K13" s="61">
        <v>0</v>
      </c>
      <c r="L13" s="61">
        <f t="shared" si="3"/>
        <v>1</v>
      </c>
    </row>
    <row r="14" spans="3:12" ht="11.25">
      <c r="C14" s="2" t="s">
        <v>95</v>
      </c>
      <c r="D14" s="2" t="s">
        <v>611</v>
      </c>
      <c r="E14" s="61">
        <v>0</v>
      </c>
      <c r="F14" s="61">
        <v>0</v>
      </c>
      <c r="G14" s="61">
        <v>1</v>
      </c>
      <c r="H14" s="61">
        <v>3</v>
      </c>
      <c r="I14" s="61">
        <v>0</v>
      </c>
      <c r="J14" s="61">
        <v>0</v>
      </c>
      <c r="K14" s="61">
        <v>0</v>
      </c>
      <c r="L14" s="61">
        <f t="shared" si="3"/>
        <v>4</v>
      </c>
    </row>
    <row r="15" spans="3:12" ht="11.25">
      <c r="C15" s="98" t="s">
        <v>641</v>
      </c>
      <c r="D15" s="2" t="s">
        <v>668</v>
      </c>
      <c r="E15" s="61">
        <v>0</v>
      </c>
      <c r="F15" s="61">
        <v>1</v>
      </c>
      <c r="G15" s="61">
        <v>3</v>
      </c>
      <c r="H15" s="61">
        <v>1</v>
      </c>
      <c r="I15" s="61">
        <v>0</v>
      </c>
      <c r="J15" s="61">
        <v>0</v>
      </c>
      <c r="K15" s="61">
        <v>0</v>
      </c>
      <c r="L15" s="61">
        <f t="shared" si="3"/>
        <v>5</v>
      </c>
    </row>
    <row r="16" spans="3:12" ht="12.75" customHeight="1">
      <c r="C16" s="98" t="s">
        <v>642</v>
      </c>
      <c r="D16" s="2" t="s">
        <v>669</v>
      </c>
      <c r="E16" s="61">
        <v>0</v>
      </c>
      <c r="F16" s="61">
        <v>0</v>
      </c>
      <c r="G16" s="61">
        <v>0</v>
      </c>
      <c r="H16" s="61">
        <v>1</v>
      </c>
      <c r="I16" s="61">
        <v>0</v>
      </c>
      <c r="J16" s="61">
        <v>0</v>
      </c>
      <c r="K16" s="61">
        <v>0</v>
      </c>
      <c r="L16" s="61">
        <f t="shared" si="3"/>
        <v>1</v>
      </c>
    </row>
    <row r="17" spans="3:12" ht="11.25">
      <c r="C17" s="98" t="s">
        <v>82</v>
      </c>
      <c r="D17" s="2" t="s">
        <v>670</v>
      </c>
      <c r="E17" s="61">
        <v>1</v>
      </c>
      <c r="F17" s="61">
        <v>0</v>
      </c>
      <c r="G17" s="61">
        <v>0</v>
      </c>
      <c r="H17" s="61">
        <v>1</v>
      </c>
      <c r="I17" s="61">
        <v>0</v>
      </c>
      <c r="J17" s="61">
        <v>0</v>
      </c>
      <c r="K17" s="61">
        <v>0</v>
      </c>
      <c r="L17" s="61">
        <f t="shared" si="3"/>
        <v>2</v>
      </c>
    </row>
    <row r="18" spans="3:12" ht="11.25">
      <c r="C18" s="2" t="s">
        <v>99</v>
      </c>
      <c r="D18" s="2" t="s">
        <v>100</v>
      </c>
      <c r="E18" s="61">
        <v>0</v>
      </c>
      <c r="F18" s="61">
        <v>1</v>
      </c>
      <c r="G18" s="61">
        <v>0</v>
      </c>
      <c r="H18" s="61">
        <v>1</v>
      </c>
      <c r="I18" s="61">
        <v>1</v>
      </c>
      <c r="J18" s="61">
        <v>0</v>
      </c>
      <c r="K18" s="61">
        <v>0</v>
      </c>
      <c r="L18" s="61">
        <f t="shared" si="3"/>
        <v>3</v>
      </c>
    </row>
    <row r="19" spans="2:12" ht="11.25">
      <c r="B19" s="65" t="s">
        <v>105</v>
      </c>
      <c r="E19" s="61">
        <f aca="true" t="shared" si="4" ref="E19:K19">SUM(E20)</f>
        <v>1</v>
      </c>
      <c r="F19" s="61">
        <f t="shared" si="4"/>
        <v>0</v>
      </c>
      <c r="G19" s="61">
        <f t="shared" si="4"/>
        <v>12</v>
      </c>
      <c r="H19" s="61">
        <f t="shared" si="4"/>
        <v>13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3"/>
        <v>26</v>
      </c>
    </row>
    <row r="20" spans="3:12" ht="11.25">
      <c r="C20" s="2" t="s">
        <v>106</v>
      </c>
      <c r="D20" s="2" t="s">
        <v>107</v>
      </c>
      <c r="E20" s="61">
        <v>1</v>
      </c>
      <c r="F20" s="61">
        <v>0</v>
      </c>
      <c r="G20" s="61">
        <v>12</v>
      </c>
      <c r="H20" s="61">
        <v>13</v>
      </c>
      <c r="I20" s="61">
        <v>0</v>
      </c>
      <c r="J20" s="61">
        <v>0</v>
      </c>
      <c r="K20" s="61">
        <v>0</v>
      </c>
      <c r="L20" s="61">
        <f t="shared" si="3"/>
        <v>26</v>
      </c>
    </row>
    <row r="21" spans="2:12" ht="11.25">
      <c r="B21" s="65" t="s">
        <v>108</v>
      </c>
      <c r="E21" s="61">
        <f aca="true" t="shared" si="5" ref="E21:K21">SUM(E22:E22)</f>
        <v>0</v>
      </c>
      <c r="F21" s="61">
        <f t="shared" si="5"/>
        <v>0</v>
      </c>
      <c r="G21" s="61">
        <f t="shared" si="5"/>
        <v>1</v>
      </c>
      <c r="H21" s="61">
        <f t="shared" si="5"/>
        <v>6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3"/>
        <v>7</v>
      </c>
    </row>
    <row r="22" spans="3:12" ht="11.25">
      <c r="C22" s="2" t="s">
        <v>115</v>
      </c>
      <c r="D22" s="2" t="s">
        <v>537</v>
      </c>
      <c r="E22" s="61">
        <v>0</v>
      </c>
      <c r="F22" s="61">
        <v>0</v>
      </c>
      <c r="G22" s="61">
        <v>1</v>
      </c>
      <c r="H22" s="61">
        <v>6</v>
      </c>
      <c r="I22" s="61">
        <v>0</v>
      </c>
      <c r="J22" s="61">
        <v>0</v>
      </c>
      <c r="K22" s="61">
        <v>0</v>
      </c>
      <c r="L22" s="61">
        <f t="shared" si="3"/>
        <v>7</v>
      </c>
    </row>
    <row r="23" spans="2:12" ht="11.25">
      <c r="B23" s="65" t="s">
        <v>117</v>
      </c>
      <c r="E23" s="61">
        <f aca="true" t="shared" si="6" ref="E23:K23">SUM(E24:E29)</f>
        <v>0</v>
      </c>
      <c r="F23" s="61">
        <f t="shared" si="6"/>
        <v>1</v>
      </c>
      <c r="G23" s="61">
        <f t="shared" si="6"/>
        <v>4</v>
      </c>
      <c r="H23" s="61">
        <f t="shared" si="6"/>
        <v>8</v>
      </c>
      <c r="I23" s="61">
        <f t="shared" si="6"/>
        <v>2</v>
      </c>
      <c r="J23" s="61">
        <f t="shared" si="6"/>
        <v>1</v>
      </c>
      <c r="K23" s="61">
        <f t="shared" si="6"/>
        <v>0</v>
      </c>
      <c r="L23" s="61">
        <f t="shared" si="3"/>
        <v>16</v>
      </c>
    </row>
    <row r="24" spans="3:12" ht="11.25">
      <c r="C24" s="2" t="s">
        <v>118</v>
      </c>
      <c r="D24" s="2" t="s">
        <v>119</v>
      </c>
      <c r="E24" s="61">
        <v>0</v>
      </c>
      <c r="F24" s="61">
        <v>0</v>
      </c>
      <c r="G24" s="61">
        <v>1</v>
      </c>
      <c r="H24" s="61">
        <v>1</v>
      </c>
      <c r="I24" s="61">
        <v>0</v>
      </c>
      <c r="J24" s="61">
        <v>1</v>
      </c>
      <c r="K24" s="61">
        <v>0</v>
      </c>
      <c r="L24" s="61">
        <f t="shared" si="3"/>
        <v>3</v>
      </c>
    </row>
    <row r="25" spans="3:12" ht="11.25">
      <c r="C25" s="2" t="s">
        <v>120</v>
      </c>
      <c r="D25" s="2" t="s">
        <v>121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1">
        <v>0</v>
      </c>
      <c r="L25" s="61">
        <f t="shared" si="3"/>
        <v>2</v>
      </c>
    </row>
    <row r="26" spans="3:12" ht="11.25">
      <c r="C26" s="2" t="s">
        <v>122</v>
      </c>
      <c r="D26" s="2" t="s">
        <v>123</v>
      </c>
      <c r="E26" s="61">
        <v>0</v>
      </c>
      <c r="F26" s="61">
        <v>1</v>
      </c>
      <c r="G26" s="61">
        <v>1</v>
      </c>
      <c r="H26" s="61">
        <v>2</v>
      </c>
      <c r="I26" s="61">
        <v>0</v>
      </c>
      <c r="J26" s="61">
        <v>0</v>
      </c>
      <c r="K26" s="61">
        <v>0</v>
      </c>
      <c r="L26" s="61">
        <f t="shared" si="3"/>
        <v>4</v>
      </c>
    </row>
    <row r="27" spans="3:12" ht="11.25">
      <c r="C27" s="2" t="s">
        <v>124</v>
      </c>
      <c r="D27" s="2" t="s">
        <v>125</v>
      </c>
      <c r="E27" s="61">
        <v>0</v>
      </c>
      <c r="F27" s="61">
        <v>0</v>
      </c>
      <c r="G27" s="61">
        <v>1</v>
      </c>
      <c r="H27" s="61">
        <v>0</v>
      </c>
      <c r="I27" s="61">
        <v>1</v>
      </c>
      <c r="J27" s="61">
        <v>0</v>
      </c>
      <c r="K27" s="61">
        <v>0</v>
      </c>
      <c r="L27" s="61">
        <f t="shared" si="3"/>
        <v>2</v>
      </c>
    </row>
    <row r="28" spans="3:12" ht="11.25">
      <c r="C28" s="2" t="s">
        <v>126</v>
      </c>
      <c r="D28" s="2" t="s">
        <v>127</v>
      </c>
      <c r="E28" s="61">
        <v>0</v>
      </c>
      <c r="F28" s="61">
        <v>0</v>
      </c>
      <c r="G28" s="61">
        <v>1</v>
      </c>
      <c r="H28" s="61">
        <v>2</v>
      </c>
      <c r="I28" s="61">
        <v>1</v>
      </c>
      <c r="J28" s="61">
        <v>0</v>
      </c>
      <c r="K28" s="61">
        <v>0</v>
      </c>
      <c r="L28" s="61">
        <f t="shared" si="3"/>
        <v>4</v>
      </c>
    </row>
    <row r="29" spans="3:12" ht="11.25">
      <c r="C29" s="98" t="s">
        <v>644</v>
      </c>
      <c r="D29" s="2" t="s">
        <v>671</v>
      </c>
      <c r="E29" s="61">
        <v>0</v>
      </c>
      <c r="F29" s="61">
        <v>0</v>
      </c>
      <c r="G29" s="61">
        <v>0</v>
      </c>
      <c r="H29" s="61">
        <v>1</v>
      </c>
      <c r="I29" s="61">
        <v>0</v>
      </c>
      <c r="J29" s="61">
        <v>0</v>
      </c>
      <c r="K29" s="61">
        <v>0</v>
      </c>
      <c r="L29" s="61">
        <f t="shared" si="3"/>
        <v>1</v>
      </c>
    </row>
    <row r="30" spans="2:12" ht="11.25">
      <c r="B30" s="65" t="s">
        <v>609</v>
      </c>
      <c r="E30" s="61">
        <f aca="true" t="shared" si="7" ref="E30:K30">SUM(E31:E36)</f>
        <v>1</v>
      </c>
      <c r="F30" s="61">
        <f t="shared" si="7"/>
        <v>1</v>
      </c>
      <c r="G30" s="61">
        <f t="shared" si="7"/>
        <v>14</v>
      </c>
      <c r="H30" s="61">
        <f t="shared" si="7"/>
        <v>19</v>
      </c>
      <c r="I30" s="61">
        <f t="shared" si="7"/>
        <v>1</v>
      </c>
      <c r="J30" s="61">
        <f t="shared" si="7"/>
        <v>0</v>
      </c>
      <c r="K30" s="61">
        <f t="shared" si="7"/>
        <v>0</v>
      </c>
      <c r="L30" s="61">
        <f t="shared" si="3"/>
        <v>36</v>
      </c>
    </row>
    <row r="31" spans="3:12" ht="11.25">
      <c r="C31" s="2" t="s">
        <v>145</v>
      </c>
      <c r="D31" s="2" t="s">
        <v>613</v>
      </c>
      <c r="E31" s="61">
        <v>0</v>
      </c>
      <c r="F31" s="61">
        <v>0</v>
      </c>
      <c r="G31" s="61">
        <v>5</v>
      </c>
      <c r="H31" s="61">
        <v>6</v>
      </c>
      <c r="I31" s="61">
        <v>1</v>
      </c>
      <c r="J31" s="61">
        <v>0</v>
      </c>
      <c r="K31" s="61">
        <v>0</v>
      </c>
      <c r="L31" s="61">
        <f t="shared" si="3"/>
        <v>12</v>
      </c>
    </row>
    <row r="32" spans="3:12" ht="11.25">
      <c r="C32" s="2" t="s">
        <v>146</v>
      </c>
      <c r="D32" s="2" t="s">
        <v>614</v>
      </c>
      <c r="E32" s="61">
        <v>0</v>
      </c>
      <c r="F32" s="61">
        <v>0</v>
      </c>
      <c r="G32" s="61">
        <v>3</v>
      </c>
      <c r="H32" s="61">
        <v>2</v>
      </c>
      <c r="I32" s="61">
        <v>0</v>
      </c>
      <c r="J32" s="61">
        <v>0</v>
      </c>
      <c r="K32" s="61">
        <v>0</v>
      </c>
      <c r="L32" s="61">
        <f t="shared" si="3"/>
        <v>5</v>
      </c>
    </row>
    <row r="33" spans="3:12" ht="11.25">
      <c r="C33" s="2" t="s">
        <v>130</v>
      </c>
      <c r="D33" s="2" t="s">
        <v>131</v>
      </c>
      <c r="E33" s="61">
        <v>0</v>
      </c>
      <c r="F33" s="61">
        <v>0</v>
      </c>
      <c r="G33" s="61">
        <v>2</v>
      </c>
      <c r="H33" s="61">
        <v>3</v>
      </c>
      <c r="I33" s="61">
        <v>0</v>
      </c>
      <c r="J33" s="61">
        <v>0</v>
      </c>
      <c r="K33" s="61">
        <v>0</v>
      </c>
      <c r="L33" s="61">
        <f t="shared" si="3"/>
        <v>5</v>
      </c>
    </row>
    <row r="34" spans="3:12" ht="11.25">
      <c r="C34" s="2" t="s">
        <v>132</v>
      </c>
      <c r="D34" s="2" t="s">
        <v>538</v>
      </c>
      <c r="E34" s="61">
        <v>0</v>
      </c>
      <c r="F34" s="61">
        <v>1</v>
      </c>
      <c r="G34" s="61">
        <v>2</v>
      </c>
      <c r="H34" s="61">
        <v>5</v>
      </c>
      <c r="I34" s="61">
        <v>0</v>
      </c>
      <c r="J34" s="61">
        <v>0</v>
      </c>
      <c r="K34" s="61">
        <v>0</v>
      </c>
      <c r="L34" s="61">
        <f t="shared" si="3"/>
        <v>8</v>
      </c>
    </row>
    <row r="35" spans="3:12" ht="11.25">
      <c r="C35" s="2" t="s">
        <v>133</v>
      </c>
      <c r="D35" s="2" t="s">
        <v>539</v>
      </c>
      <c r="E35" s="61">
        <v>1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f t="shared" si="3"/>
        <v>1</v>
      </c>
    </row>
    <row r="36" spans="3:12" ht="11.25">
      <c r="C36" s="2" t="s">
        <v>134</v>
      </c>
      <c r="D36" s="2" t="s">
        <v>540</v>
      </c>
      <c r="E36" s="61">
        <v>0</v>
      </c>
      <c r="F36" s="61">
        <v>0</v>
      </c>
      <c r="G36" s="61">
        <v>2</v>
      </c>
      <c r="H36" s="61">
        <v>3</v>
      </c>
      <c r="I36" s="61">
        <v>0</v>
      </c>
      <c r="J36" s="61">
        <v>0</v>
      </c>
      <c r="K36" s="61">
        <v>0</v>
      </c>
      <c r="L36" s="61">
        <f t="shared" si="3"/>
        <v>5</v>
      </c>
    </row>
    <row r="37" spans="2:12" ht="11.25">
      <c r="B37" s="65" t="s">
        <v>550</v>
      </c>
      <c r="E37" s="61">
        <f aca="true" t="shared" si="8" ref="E37:K37">SUM(E38:E41)</f>
        <v>0</v>
      </c>
      <c r="F37" s="61">
        <f t="shared" si="8"/>
        <v>1</v>
      </c>
      <c r="G37" s="61">
        <f t="shared" si="8"/>
        <v>6</v>
      </c>
      <c r="H37" s="61">
        <f t="shared" si="8"/>
        <v>11</v>
      </c>
      <c r="I37" s="61">
        <f t="shared" si="8"/>
        <v>2</v>
      </c>
      <c r="J37" s="61">
        <f t="shared" si="8"/>
        <v>0</v>
      </c>
      <c r="K37" s="61">
        <f t="shared" si="8"/>
        <v>0</v>
      </c>
      <c r="L37" s="61">
        <f t="shared" si="3"/>
        <v>20</v>
      </c>
    </row>
    <row r="38" spans="3:12" ht="11.25">
      <c r="C38" s="2" t="s">
        <v>154</v>
      </c>
      <c r="D38" s="2" t="s">
        <v>155</v>
      </c>
      <c r="E38" s="61">
        <v>0</v>
      </c>
      <c r="F38" s="61">
        <v>0</v>
      </c>
      <c r="G38" s="61">
        <v>1</v>
      </c>
      <c r="H38" s="61">
        <v>5</v>
      </c>
      <c r="I38" s="61">
        <v>1</v>
      </c>
      <c r="J38" s="61">
        <v>0</v>
      </c>
      <c r="K38" s="61">
        <v>0</v>
      </c>
      <c r="L38" s="61">
        <f t="shared" si="3"/>
        <v>7</v>
      </c>
    </row>
    <row r="39" spans="3:12" ht="11.25">
      <c r="C39" s="2" t="s">
        <v>162</v>
      </c>
      <c r="D39" s="2" t="s">
        <v>612</v>
      </c>
      <c r="E39" s="61">
        <v>0</v>
      </c>
      <c r="F39" s="61">
        <v>0</v>
      </c>
      <c r="G39" s="61">
        <v>2</v>
      </c>
      <c r="H39" s="61">
        <v>2</v>
      </c>
      <c r="I39" s="61">
        <v>0</v>
      </c>
      <c r="J39" s="61">
        <v>0</v>
      </c>
      <c r="K39" s="61">
        <v>0</v>
      </c>
      <c r="L39" s="61">
        <f t="shared" si="3"/>
        <v>4</v>
      </c>
    </row>
    <row r="40" spans="3:12" ht="11.25">
      <c r="C40" s="2" t="s">
        <v>163</v>
      </c>
      <c r="D40" s="2" t="s">
        <v>164</v>
      </c>
      <c r="E40" s="61">
        <v>0</v>
      </c>
      <c r="F40" s="61">
        <v>1</v>
      </c>
      <c r="G40" s="61">
        <v>0</v>
      </c>
      <c r="H40" s="61">
        <v>1</v>
      </c>
      <c r="I40" s="61">
        <v>1</v>
      </c>
      <c r="J40" s="61">
        <v>0</v>
      </c>
      <c r="K40" s="61">
        <v>0</v>
      </c>
      <c r="L40" s="61">
        <f t="shared" si="3"/>
        <v>3</v>
      </c>
    </row>
    <row r="41" spans="3:12" ht="11.25">
      <c r="C41" s="2" t="s">
        <v>150</v>
      </c>
      <c r="D41" s="2" t="s">
        <v>151</v>
      </c>
      <c r="E41" s="61">
        <v>0</v>
      </c>
      <c r="F41" s="61">
        <v>0</v>
      </c>
      <c r="G41" s="61">
        <v>3</v>
      </c>
      <c r="H41" s="61">
        <v>3</v>
      </c>
      <c r="I41" s="61">
        <v>0</v>
      </c>
      <c r="J41" s="61">
        <v>0</v>
      </c>
      <c r="K41" s="61">
        <v>0</v>
      </c>
      <c r="L41" s="61">
        <f t="shared" si="3"/>
        <v>6</v>
      </c>
    </row>
    <row r="42" spans="2:12" ht="11.25">
      <c r="B42" s="65" t="s">
        <v>165</v>
      </c>
      <c r="E42" s="61">
        <f>SUM(E43:E50)</f>
        <v>0</v>
      </c>
      <c r="F42" s="61">
        <f aca="true" t="shared" si="9" ref="F42:K42">SUM(F43:F50)</f>
        <v>2</v>
      </c>
      <c r="G42" s="61">
        <f t="shared" si="9"/>
        <v>15</v>
      </c>
      <c r="H42" s="61">
        <f t="shared" si="9"/>
        <v>12</v>
      </c>
      <c r="I42" s="61">
        <f t="shared" si="9"/>
        <v>0</v>
      </c>
      <c r="J42" s="61">
        <f t="shared" si="9"/>
        <v>2</v>
      </c>
      <c r="K42" s="61">
        <f t="shared" si="9"/>
        <v>0</v>
      </c>
      <c r="L42" s="61">
        <f t="shared" si="3"/>
        <v>31</v>
      </c>
    </row>
    <row r="43" spans="3:12" ht="11.25">
      <c r="C43" s="2" t="s">
        <v>179</v>
      </c>
      <c r="D43" s="2" t="s">
        <v>615</v>
      </c>
      <c r="E43" s="61">
        <v>0</v>
      </c>
      <c r="F43" s="61">
        <v>0</v>
      </c>
      <c r="G43" s="61">
        <v>3</v>
      </c>
      <c r="H43" s="61">
        <v>2</v>
      </c>
      <c r="I43" s="61">
        <v>0</v>
      </c>
      <c r="J43" s="61">
        <v>0</v>
      </c>
      <c r="K43" s="61">
        <v>0</v>
      </c>
      <c r="L43" s="61">
        <f t="shared" si="3"/>
        <v>5</v>
      </c>
    </row>
    <row r="44" spans="3:12" ht="11.25">
      <c r="C44" s="2" t="s">
        <v>180</v>
      </c>
      <c r="D44" s="2" t="s">
        <v>561</v>
      </c>
      <c r="E44" s="61">
        <v>0</v>
      </c>
      <c r="F44" s="61">
        <v>0</v>
      </c>
      <c r="G44" s="61">
        <v>0</v>
      </c>
      <c r="H44" s="61">
        <v>2</v>
      </c>
      <c r="I44" s="61">
        <v>0</v>
      </c>
      <c r="J44" s="61">
        <v>0</v>
      </c>
      <c r="K44" s="61">
        <v>0</v>
      </c>
      <c r="L44" s="61">
        <f t="shared" si="3"/>
        <v>2</v>
      </c>
    </row>
    <row r="45" spans="3:12" ht="11.25">
      <c r="C45" s="2" t="s">
        <v>182</v>
      </c>
      <c r="D45" s="2" t="s">
        <v>616</v>
      </c>
      <c r="E45" s="61">
        <v>0</v>
      </c>
      <c r="F45" s="61">
        <v>1</v>
      </c>
      <c r="G45" s="61">
        <v>2</v>
      </c>
      <c r="H45" s="61">
        <v>1</v>
      </c>
      <c r="I45" s="61">
        <v>0</v>
      </c>
      <c r="J45" s="61">
        <v>0</v>
      </c>
      <c r="K45" s="61">
        <v>0</v>
      </c>
      <c r="L45" s="61">
        <f t="shared" si="3"/>
        <v>4</v>
      </c>
    </row>
    <row r="46" spans="3:12" ht="11.25">
      <c r="C46" s="98" t="s">
        <v>648</v>
      </c>
      <c r="D46" s="2" t="s">
        <v>672</v>
      </c>
      <c r="E46" s="61">
        <v>0</v>
      </c>
      <c r="F46" s="61">
        <v>1</v>
      </c>
      <c r="G46" s="61">
        <v>3</v>
      </c>
      <c r="H46" s="61">
        <v>1</v>
      </c>
      <c r="I46" s="61">
        <v>0</v>
      </c>
      <c r="J46" s="61">
        <v>1</v>
      </c>
      <c r="K46" s="61">
        <v>0</v>
      </c>
      <c r="L46" s="61">
        <f t="shared" si="3"/>
        <v>6</v>
      </c>
    </row>
    <row r="47" spans="3:12" ht="11.25">
      <c r="C47" s="98" t="s">
        <v>649</v>
      </c>
      <c r="D47" s="2" t="s">
        <v>673</v>
      </c>
      <c r="E47" s="61">
        <v>0</v>
      </c>
      <c r="F47" s="61">
        <v>0</v>
      </c>
      <c r="G47" s="61">
        <v>2</v>
      </c>
      <c r="H47" s="61">
        <v>0</v>
      </c>
      <c r="I47" s="61">
        <v>0</v>
      </c>
      <c r="J47" s="61">
        <v>1</v>
      </c>
      <c r="K47" s="61">
        <v>0</v>
      </c>
      <c r="L47" s="61">
        <f t="shared" si="3"/>
        <v>3</v>
      </c>
    </row>
    <row r="48" spans="3:12" ht="11.25">
      <c r="C48" s="2" t="s">
        <v>166</v>
      </c>
      <c r="D48" s="2" t="s">
        <v>167</v>
      </c>
      <c r="E48" s="61">
        <v>0</v>
      </c>
      <c r="F48" s="61">
        <v>0</v>
      </c>
      <c r="G48" s="61">
        <v>2</v>
      </c>
      <c r="H48" s="61">
        <v>1</v>
      </c>
      <c r="I48" s="61">
        <v>0</v>
      </c>
      <c r="J48" s="61">
        <v>0</v>
      </c>
      <c r="K48" s="61">
        <v>0</v>
      </c>
      <c r="L48" s="61">
        <f t="shared" si="3"/>
        <v>3</v>
      </c>
    </row>
    <row r="49" spans="3:12" ht="11.25">
      <c r="C49" s="2" t="s">
        <v>168</v>
      </c>
      <c r="D49" s="2" t="s">
        <v>617</v>
      </c>
      <c r="E49" s="61">
        <v>0</v>
      </c>
      <c r="F49" s="61">
        <v>0</v>
      </c>
      <c r="G49" s="61">
        <v>2</v>
      </c>
      <c r="H49" s="61">
        <v>1</v>
      </c>
      <c r="I49" s="61">
        <v>0</v>
      </c>
      <c r="J49" s="61">
        <v>0</v>
      </c>
      <c r="K49" s="61">
        <v>0</v>
      </c>
      <c r="L49" s="61">
        <f t="shared" si="3"/>
        <v>3</v>
      </c>
    </row>
    <row r="50" spans="3:12" ht="11.25">
      <c r="C50" s="2" t="s">
        <v>169</v>
      </c>
      <c r="D50" s="2" t="s">
        <v>170</v>
      </c>
      <c r="E50" s="61">
        <v>0</v>
      </c>
      <c r="F50" s="61">
        <v>0</v>
      </c>
      <c r="G50" s="61">
        <v>1</v>
      </c>
      <c r="H50" s="61">
        <v>4</v>
      </c>
      <c r="I50" s="61">
        <v>0</v>
      </c>
      <c r="J50" s="61">
        <v>0</v>
      </c>
      <c r="K50" s="61">
        <v>0</v>
      </c>
      <c r="L50" s="61">
        <f t="shared" si="3"/>
        <v>5</v>
      </c>
    </row>
    <row r="51" spans="5:12" ht="11.25">
      <c r="E51" s="61"/>
      <c r="F51" s="61"/>
      <c r="G51" s="61"/>
      <c r="H51" s="61"/>
      <c r="I51" s="61"/>
      <c r="J51" s="61"/>
      <c r="K51" s="61"/>
      <c r="L51" s="61"/>
    </row>
    <row r="52" spans="1:12" ht="11.25">
      <c r="A52" s="67" t="s">
        <v>16</v>
      </c>
      <c r="E52" s="66">
        <f>E53+E57+E59+E62+E64+E68+E72+E75+E79+E83+E85+E89+E94+E96+E100+E109</f>
        <v>2</v>
      </c>
      <c r="F52" s="66">
        <f aca="true" t="shared" si="10" ref="F52:L52">F53+F57+F59+F62+F64+F68+F72+F75+F79+F83+F85+F89+F94+F96+F100+F109</f>
        <v>17</v>
      </c>
      <c r="G52" s="66">
        <f t="shared" si="10"/>
        <v>44</v>
      </c>
      <c r="H52" s="66">
        <f t="shared" si="10"/>
        <v>86</v>
      </c>
      <c r="I52" s="66">
        <f t="shared" si="10"/>
        <v>3</v>
      </c>
      <c r="J52" s="66">
        <f t="shared" si="10"/>
        <v>12</v>
      </c>
      <c r="K52" s="66">
        <f t="shared" si="10"/>
        <v>0</v>
      </c>
      <c r="L52" s="66">
        <f t="shared" si="10"/>
        <v>164</v>
      </c>
    </row>
    <row r="53" spans="2:12" ht="11.25">
      <c r="B53" s="65" t="s">
        <v>183</v>
      </c>
      <c r="E53" s="61">
        <f>SUM(E54:E56)</f>
        <v>0</v>
      </c>
      <c r="F53" s="61">
        <f aca="true" t="shared" si="11" ref="F53:K53">SUM(F54:F56)</f>
        <v>3</v>
      </c>
      <c r="G53" s="61">
        <f t="shared" si="11"/>
        <v>0</v>
      </c>
      <c r="H53" s="61">
        <f t="shared" si="11"/>
        <v>2</v>
      </c>
      <c r="I53" s="61">
        <f t="shared" si="11"/>
        <v>0</v>
      </c>
      <c r="J53" s="61">
        <f t="shared" si="11"/>
        <v>0</v>
      </c>
      <c r="K53" s="61">
        <f t="shared" si="11"/>
        <v>0</v>
      </c>
      <c r="L53" s="61">
        <f t="shared" si="3"/>
        <v>5</v>
      </c>
    </row>
    <row r="54" spans="3:12" ht="11.25">
      <c r="C54" s="2" t="s">
        <v>184</v>
      </c>
      <c r="D54" s="2" t="s">
        <v>185</v>
      </c>
      <c r="E54" s="61">
        <v>0</v>
      </c>
      <c r="F54" s="61">
        <v>2</v>
      </c>
      <c r="G54" s="61">
        <v>0</v>
      </c>
      <c r="H54" s="61">
        <v>1</v>
      </c>
      <c r="I54" s="61">
        <v>0</v>
      </c>
      <c r="J54" s="61">
        <v>0</v>
      </c>
      <c r="K54" s="61">
        <v>0</v>
      </c>
      <c r="L54" s="61">
        <f t="shared" si="3"/>
        <v>3</v>
      </c>
    </row>
    <row r="55" spans="3:12" ht="11.25">
      <c r="C55" s="98" t="s">
        <v>650</v>
      </c>
      <c r="D55" s="2" t="s">
        <v>674</v>
      </c>
      <c r="E55" s="61">
        <v>0</v>
      </c>
      <c r="F55" s="61">
        <v>1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f t="shared" si="3"/>
        <v>1</v>
      </c>
    </row>
    <row r="56" spans="3:12" ht="11.25">
      <c r="C56" s="98" t="s">
        <v>651</v>
      </c>
      <c r="D56" s="2" t="s">
        <v>675</v>
      </c>
      <c r="E56" s="61">
        <v>0</v>
      </c>
      <c r="F56" s="61">
        <v>0</v>
      </c>
      <c r="G56" s="61">
        <v>0</v>
      </c>
      <c r="H56" s="61">
        <v>1</v>
      </c>
      <c r="I56" s="61">
        <v>0</v>
      </c>
      <c r="J56" s="61">
        <v>0</v>
      </c>
      <c r="K56" s="61">
        <v>0</v>
      </c>
      <c r="L56" s="61">
        <f t="shared" si="3"/>
        <v>1</v>
      </c>
    </row>
    <row r="57" spans="2:12" ht="11.25">
      <c r="B57" s="65" t="s">
        <v>186</v>
      </c>
      <c r="E57" s="61">
        <f aca="true" t="shared" si="12" ref="E57:K57">SUM(E58:E58)</f>
        <v>0</v>
      </c>
      <c r="F57" s="61">
        <f t="shared" si="12"/>
        <v>0</v>
      </c>
      <c r="G57" s="61">
        <f t="shared" si="12"/>
        <v>2</v>
      </c>
      <c r="H57" s="61">
        <f t="shared" si="12"/>
        <v>1</v>
      </c>
      <c r="I57" s="61">
        <f t="shared" si="12"/>
        <v>0</v>
      </c>
      <c r="J57" s="61">
        <f t="shared" si="12"/>
        <v>0</v>
      </c>
      <c r="K57" s="61">
        <f t="shared" si="12"/>
        <v>0</v>
      </c>
      <c r="L57" s="61">
        <f t="shared" si="3"/>
        <v>3</v>
      </c>
    </row>
    <row r="58" spans="3:12" ht="11.25">
      <c r="C58" s="2" t="s">
        <v>187</v>
      </c>
      <c r="D58" s="2" t="s">
        <v>188</v>
      </c>
      <c r="E58" s="61">
        <v>0</v>
      </c>
      <c r="F58" s="61">
        <v>0</v>
      </c>
      <c r="G58" s="61">
        <v>2</v>
      </c>
      <c r="H58" s="61">
        <v>1</v>
      </c>
      <c r="I58" s="61">
        <v>0</v>
      </c>
      <c r="J58" s="61">
        <v>0</v>
      </c>
      <c r="K58" s="61">
        <v>0</v>
      </c>
      <c r="L58" s="61">
        <f t="shared" si="3"/>
        <v>3</v>
      </c>
    </row>
    <row r="59" spans="2:12" ht="11.25">
      <c r="B59" s="65" t="s">
        <v>564</v>
      </c>
      <c r="E59" s="61">
        <f>SUM(E60:E61)</f>
        <v>0</v>
      </c>
      <c r="F59" s="61">
        <f aca="true" t="shared" si="13" ref="F59:K59">SUM(F60:F61)</f>
        <v>1</v>
      </c>
      <c r="G59" s="61">
        <f t="shared" si="13"/>
        <v>4</v>
      </c>
      <c r="H59" s="61">
        <f t="shared" si="13"/>
        <v>4</v>
      </c>
      <c r="I59" s="61">
        <f t="shared" si="13"/>
        <v>1</v>
      </c>
      <c r="J59" s="61">
        <f t="shared" si="13"/>
        <v>1</v>
      </c>
      <c r="K59" s="61">
        <f t="shared" si="13"/>
        <v>0</v>
      </c>
      <c r="L59" s="61">
        <f t="shared" si="3"/>
        <v>11</v>
      </c>
    </row>
    <row r="60" spans="3:12" ht="11.25">
      <c r="C60" s="2" t="s">
        <v>195</v>
      </c>
      <c r="D60" s="2" t="s">
        <v>619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0</v>
      </c>
      <c r="L60" s="61">
        <f t="shared" si="3"/>
        <v>1</v>
      </c>
    </row>
    <row r="61" spans="3:12" ht="11.25">
      <c r="C61" s="2" t="s">
        <v>196</v>
      </c>
      <c r="D61" s="2" t="s">
        <v>618</v>
      </c>
      <c r="E61" s="61">
        <v>0</v>
      </c>
      <c r="F61" s="61">
        <v>1</v>
      </c>
      <c r="G61" s="61">
        <v>4</v>
      </c>
      <c r="H61" s="61">
        <v>4</v>
      </c>
      <c r="I61" s="61">
        <v>0</v>
      </c>
      <c r="J61" s="61">
        <v>1</v>
      </c>
      <c r="K61" s="61">
        <v>0</v>
      </c>
      <c r="L61" s="61">
        <f t="shared" si="3"/>
        <v>10</v>
      </c>
    </row>
    <row r="62" spans="2:12" ht="11.25">
      <c r="B62" s="65" t="s">
        <v>197</v>
      </c>
      <c r="E62" s="61">
        <f aca="true" t="shared" si="14" ref="E62:K62">SUM(E63:E63)</f>
        <v>0</v>
      </c>
      <c r="F62" s="61">
        <f t="shared" si="14"/>
        <v>1</v>
      </c>
      <c r="G62" s="61">
        <f t="shared" si="14"/>
        <v>0</v>
      </c>
      <c r="H62" s="61">
        <f t="shared" si="14"/>
        <v>1</v>
      </c>
      <c r="I62" s="61">
        <f t="shared" si="14"/>
        <v>0</v>
      </c>
      <c r="J62" s="61">
        <f t="shared" si="14"/>
        <v>0</v>
      </c>
      <c r="K62" s="61">
        <f t="shared" si="14"/>
        <v>0</v>
      </c>
      <c r="L62" s="61">
        <f aca="true" t="shared" si="15" ref="L62:L97">SUM(E62:K62)</f>
        <v>2</v>
      </c>
    </row>
    <row r="63" spans="3:12" ht="11.25">
      <c r="C63" s="98" t="s">
        <v>206</v>
      </c>
      <c r="D63" s="2" t="s">
        <v>676</v>
      </c>
      <c r="E63" s="61">
        <v>0</v>
      </c>
      <c r="F63" s="61">
        <v>1</v>
      </c>
      <c r="G63" s="61">
        <v>0</v>
      </c>
      <c r="H63" s="61">
        <v>1</v>
      </c>
      <c r="I63" s="61">
        <v>0</v>
      </c>
      <c r="J63" s="61">
        <v>0</v>
      </c>
      <c r="K63" s="61">
        <v>0</v>
      </c>
      <c r="L63" s="61">
        <f t="shared" si="15"/>
        <v>2</v>
      </c>
    </row>
    <row r="64" spans="2:12" ht="11.25">
      <c r="B64" s="65" t="s">
        <v>208</v>
      </c>
      <c r="E64" s="61">
        <f>SUM(E65:E67)</f>
        <v>0</v>
      </c>
      <c r="F64" s="61">
        <f aca="true" t="shared" si="16" ref="F64:K64">SUM(F65:F67)</f>
        <v>0</v>
      </c>
      <c r="G64" s="61">
        <f t="shared" si="16"/>
        <v>6</v>
      </c>
      <c r="H64" s="61">
        <f t="shared" si="16"/>
        <v>16</v>
      </c>
      <c r="I64" s="61">
        <f t="shared" si="16"/>
        <v>0</v>
      </c>
      <c r="J64" s="61">
        <f t="shared" si="16"/>
        <v>1</v>
      </c>
      <c r="K64" s="61">
        <f t="shared" si="16"/>
        <v>0</v>
      </c>
      <c r="L64" s="61">
        <f t="shared" si="15"/>
        <v>23</v>
      </c>
    </row>
    <row r="65" spans="3:12" ht="11.25">
      <c r="C65" s="2" t="s">
        <v>216</v>
      </c>
      <c r="D65" s="2" t="s">
        <v>217</v>
      </c>
      <c r="E65" s="61">
        <v>0</v>
      </c>
      <c r="F65" s="61">
        <v>0</v>
      </c>
      <c r="G65" s="61">
        <v>3</v>
      </c>
      <c r="H65" s="61">
        <v>6</v>
      </c>
      <c r="I65" s="61">
        <v>0</v>
      </c>
      <c r="J65" s="61">
        <v>0</v>
      </c>
      <c r="K65" s="61">
        <v>0</v>
      </c>
      <c r="L65" s="61">
        <f t="shared" si="15"/>
        <v>9</v>
      </c>
    </row>
    <row r="66" spans="3:12" ht="11.25">
      <c r="C66" s="2" t="s">
        <v>218</v>
      </c>
      <c r="D66" s="2" t="s">
        <v>219</v>
      </c>
      <c r="E66" s="61">
        <v>0</v>
      </c>
      <c r="F66" s="61">
        <v>0</v>
      </c>
      <c r="G66" s="61">
        <v>0</v>
      </c>
      <c r="H66" s="61">
        <v>1</v>
      </c>
      <c r="I66" s="61">
        <v>0</v>
      </c>
      <c r="J66" s="61">
        <v>0</v>
      </c>
      <c r="K66" s="61">
        <v>0</v>
      </c>
      <c r="L66" s="61">
        <f t="shared" si="15"/>
        <v>1</v>
      </c>
    </row>
    <row r="67" spans="3:12" ht="11.25">
      <c r="C67" s="2" t="s">
        <v>220</v>
      </c>
      <c r="D67" s="2" t="s">
        <v>221</v>
      </c>
      <c r="E67" s="61">
        <v>0</v>
      </c>
      <c r="F67" s="61">
        <v>0</v>
      </c>
      <c r="G67" s="61">
        <v>3</v>
      </c>
      <c r="H67" s="61">
        <v>9</v>
      </c>
      <c r="I67" s="61">
        <v>0</v>
      </c>
      <c r="J67" s="61">
        <v>1</v>
      </c>
      <c r="K67" s="61">
        <v>0</v>
      </c>
      <c r="L67" s="61">
        <f t="shared" si="15"/>
        <v>13</v>
      </c>
    </row>
    <row r="68" spans="2:12" ht="11.25">
      <c r="B68" s="65" t="s">
        <v>222</v>
      </c>
      <c r="E68" s="61">
        <f aca="true" t="shared" si="17" ref="E68:K68">SUM(E69:E71)</f>
        <v>0</v>
      </c>
      <c r="F68" s="61">
        <f t="shared" si="17"/>
        <v>0</v>
      </c>
      <c r="G68" s="61">
        <f t="shared" si="17"/>
        <v>3</v>
      </c>
      <c r="H68" s="61">
        <f t="shared" si="17"/>
        <v>6</v>
      </c>
      <c r="I68" s="61">
        <f t="shared" si="17"/>
        <v>0</v>
      </c>
      <c r="J68" s="61">
        <f t="shared" si="17"/>
        <v>1</v>
      </c>
      <c r="K68" s="61">
        <f t="shared" si="17"/>
        <v>0</v>
      </c>
      <c r="L68" s="61">
        <f t="shared" si="15"/>
        <v>10</v>
      </c>
    </row>
    <row r="69" spans="3:12" ht="11.25">
      <c r="C69" s="2" t="s">
        <v>223</v>
      </c>
      <c r="D69" s="2" t="s">
        <v>224</v>
      </c>
      <c r="E69" s="61">
        <v>0</v>
      </c>
      <c r="F69" s="61">
        <v>0</v>
      </c>
      <c r="G69" s="61">
        <v>2</v>
      </c>
      <c r="H69" s="61">
        <v>2</v>
      </c>
      <c r="I69" s="61">
        <v>0</v>
      </c>
      <c r="J69" s="61">
        <v>0</v>
      </c>
      <c r="K69" s="61">
        <v>0</v>
      </c>
      <c r="L69" s="61">
        <f t="shared" si="15"/>
        <v>4</v>
      </c>
    </row>
    <row r="70" spans="3:12" ht="11.25">
      <c r="C70" s="2" t="s">
        <v>225</v>
      </c>
      <c r="D70" s="2" t="s">
        <v>226</v>
      </c>
      <c r="E70" s="61">
        <v>0</v>
      </c>
      <c r="F70" s="61">
        <v>0</v>
      </c>
      <c r="G70" s="61">
        <v>1</v>
      </c>
      <c r="H70" s="61">
        <v>1</v>
      </c>
      <c r="I70" s="61">
        <v>0</v>
      </c>
      <c r="J70" s="61">
        <v>1</v>
      </c>
      <c r="K70" s="61">
        <v>0</v>
      </c>
      <c r="L70" s="61">
        <f t="shared" si="15"/>
        <v>3</v>
      </c>
    </row>
    <row r="71" spans="3:12" ht="11.25">
      <c r="C71" s="2" t="s">
        <v>227</v>
      </c>
      <c r="D71" s="2" t="s">
        <v>228</v>
      </c>
      <c r="E71" s="61">
        <v>0</v>
      </c>
      <c r="F71" s="61">
        <v>0</v>
      </c>
      <c r="G71" s="61">
        <v>0</v>
      </c>
      <c r="H71" s="61">
        <v>3</v>
      </c>
      <c r="I71" s="61">
        <v>0</v>
      </c>
      <c r="J71" s="61">
        <v>0</v>
      </c>
      <c r="K71" s="61">
        <v>0</v>
      </c>
      <c r="L71" s="61">
        <f t="shared" si="15"/>
        <v>3</v>
      </c>
    </row>
    <row r="72" spans="2:12" ht="11.25">
      <c r="B72" s="65" t="s">
        <v>233</v>
      </c>
      <c r="E72" s="61">
        <f>SUM(E73:E74)</f>
        <v>0</v>
      </c>
      <c r="F72" s="61">
        <f aca="true" t="shared" si="18" ref="F72:K72">SUM(F73:F74)</f>
        <v>0</v>
      </c>
      <c r="G72" s="61">
        <f t="shared" si="18"/>
        <v>4</v>
      </c>
      <c r="H72" s="61">
        <f t="shared" si="18"/>
        <v>8</v>
      </c>
      <c r="I72" s="61">
        <f t="shared" si="18"/>
        <v>0</v>
      </c>
      <c r="J72" s="61">
        <f t="shared" si="18"/>
        <v>1</v>
      </c>
      <c r="K72" s="61">
        <f t="shared" si="18"/>
        <v>0</v>
      </c>
      <c r="L72" s="61">
        <f t="shared" si="15"/>
        <v>13</v>
      </c>
    </row>
    <row r="73" spans="3:12" ht="11.25">
      <c r="C73" s="2" t="s">
        <v>236</v>
      </c>
      <c r="D73" s="2" t="s">
        <v>237</v>
      </c>
      <c r="E73" s="61">
        <v>0</v>
      </c>
      <c r="F73" s="61">
        <v>0</v>
      </c>
      <c r="G73" s="61">
        <v>2</v>
      </c>
      <c r="H73" s="61">
        <v>5</v>
      </c>
      <c r="I73" s="61">
        <v>0</v>
      </c>
      <c r="J73" s="61">
        <v>0</v>
      </c>
      <c r="K73" s="61">
        <v>0</v>
      </c>
      <c r="L73" s="61">
        <f t="shared" si="15"/>
        <v>7</v>
      </c>
    </row>
    <row r="74" spans="3:12" ht="11.25">
      <c r="C74" s="2" t="s">
        <v>240</v>
      </c>
      <c r="D74" s="2" t="s">
        <v>241</v>
      </c>
      <c r="E74" s="61">
        <v>0</v>
      </c>
      <c r="F74" s="61">
        <v>0</v>
      </c>
      <c r="G74" s="61">
        <v>2</v>
      </c>
      <c r="H74" s="61">
        <v>3</v>
      </c>
      <c r="I74" s="61">
        <v>0</v>
      </c>
      <c r="J74" s="61">
        <v>1</v>
      </c>
      <c r="K74" s="61">
        <v>0</v>
      </c>
      <c r="L74" s="61">
        <f t="shared" si="15"/>
        <v>6</v>
      </c>
    </row>
    <row r="75" spans="2:12" ht="11.25">
      <c r="B75" s="65" t="s">
        <v>569</v>
      </c>
      <c r="E75" s="61">
        <f aca="true" t="shared" si="19" ref="E75:K75">SUM(E76:E78)</f>
        <v>0</v>
      </c>
      <c r="F75" s="61">
        <f t="shared" si="19"/>
        <v>0</v>
      </c>
      <c r="G75" s="61">
        <f t="shared" si="19"/>
        <v>1</v>
      </c>
      <c r="H75" s="61">
        <f t="shared" si="19"/>
        <v>2</v>
      </c>
      <c r="I75" s="61">
        <f t="shared" si="19"/>
        <v>0</v>
      </c>
      <c r="J75" s="61">
        <f t="shared" si="19"/>
        <v>2</v>
      </c>
      <c r="K75" s="61">
        <f t="shared" si="19"/>
        <v>0</v>
      </c>
      <c r="L75" s="61">
        <f t="shared" si="15"/>
        <v>5</v>
      </c>
    </row>
    <row r="76" spans="3:12" ht="11.25">
      <c r="C76" s="2" t="s">
        <v>246</v>
      </c>
      <c r="D76" s="2" t="s">
        <v>247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1</v>
      </c>
      <c r="K76" s="61">
        <v>0</v>
      </c>
      <c r="L76" s="61">
        <f t="shared" si="15"/>
        <v>1</v>
      </c>
    </row>
    <row r="77" spans="3:12" ht="11.25">
      <c r="C77" s="2" t="s">
        <v>252</v>
      </c>
      <c r="D77" s="2" t="s">
        <v>253</v>
      </c>
      <c r="E77" s="61">
        <v>0</v>
      </c>
      <c r="F77" s="61">
        <v>0</v>
      </c>
      <c r="G77" s="61">
        <v>0</v>
      </c>
      <c r="H77" s="61">
        <v>1</v>
      </c>
      <c r="I77" s="61">
        <v>0</v>
      </c>
      <c r="J77" s="61">
        <v>0</v>
      </c>
      <c r="K77" s="61">
        <v>0</v>
      </c>
      <c r="L77" s="61">
        <f t="shared" si="15"/>
        <v>1</v>
      </c>
    </row>
    <row r="78" spans="3:12" ht="11.25">
      <c r="C78" s="2" t="s">
        <v>254</v>
      </c>
      <c r="D78" s="2" t="s">
        <v>255</v>
      </c>
      <c r="E78" s="61">
        <v>0</v>
      </c>
      <c r="F78" s="61">
        <v>0</v>
      </c>
      <c r="G78" s="61">
        <v>1</v>
      </c>
      <c r="H78" s="61">
        <v>1</v>
      </c>
      <c r="I78" s="61">
        <v>0</v>
      </c>
      <c r="J78" s="61">
        <v>1</v>
      </c>
      <c r="K78" s="61">
        <v>0</v>
      </c>
      <c r="L78" s="61">
        <f t="shared" si="15"/>
        <v>3</v>
      </c>
    </row>
    <row r="79" spans="2:12" ht="11.25">
      <c r="B79" s="65" t="s">
        <v>256</v>
      </c>
      <c r="E79" s="61">
        <f>SUM(E80:E82)</f>
        <v>0</v>
      </c>
      <c r="F79" s="61">
        <f aca="true" t="shared" si="20" ref="F79:K79">SUM(F80:F82)</f>
        <v>0</v>
      </c>
      <c r="G79" s="61">
        <f t="shared" si="20"/>
        <v>0</v>
      </c>
      <c r="H79" s="61">
        <f t="shared" si="20"/>
        <v>3</v>
      </c>
      <c r="I79" s="61">
        <f t="shared" si="20"/>
        <v>0</v>
      </c>
      <c r="J79" s="61">
        <f t="shared" si="20"/>
        <v>2</v>
      </c>
      <c r="K79" s="61">
        <f t="shared" si="20"/>
        <v>0</v>
      </c>
      <c r="L79" s="61">
        <f t="shared" si="15"/>
        <v>5</v>
      </c>
    </row>
    <row r="80" spans="3:12" ht="11.25">
      <c r="C80" s="2" t="s">
        <v>259</v>
      </c>
      <c r="D80" s="2" t="s">
        <v>260</v>
      </c>
      <c r="E80" s="61">
        <v>0</v>
      </c>
      <c r="F80" s="61">
        <v>0</v>
      </c>
      <c r="G80" s="61">
        <v>0</v>
      </c>
      <c r="H80" s="61">
        <v>1</v>
      </c>
      <c r="I80" s="61">
        <v>0</v>
      </c>
      <c r="J80" s="61">
        <v>1</v>
      </c>
      <c r="K80" s="61">
        <v>0</v>
      </c>
      <c r="L80" s="61">
        <f t="shared" si="15"/>
        <v>2</v>
      </c>
    </row>
    <row r="81" spans="3:12" ht="11.25">
      <c r="C81" s="2" t="s">
        <v>261</v>
      </c>
      <c r="D81" s="2" t="s">
        <v>262</v>
      </c>
      <c r="E81" s="61">
        <v>0</v>
      </c>
      <c r="F81" s="61">
        <v>0</v>
      </c>
      <c r="G81" s="61">
        <v>0</v>
      </c>
      <c r="H81" s="61">
        <v>1</v>
      </c>
      <c r="I81" s="61">
        <v>0</v>
      </c>
      <c r="J81" s="61">
        <v>1</v>
      </c>
      <c r="K81" s="61">
        <v>0</v>
      </c>
      <c r="L81" s="61">
        <f t="shared" si="15"/>
        <v>2</v>
      </c>
    </row>
    <row r="82" spans="3:12" ht="11.25">
      <c r="C82" s="2" t="s">
        <v>269</v>
      </c>
      <c r="D82" s="2" t="s">
        <v>270</v>
      </c>
      <c r="E82" s="61">
        <v>0</v>
      </c>
      <c r="F82" s="61">
        <v>0</v>
      </c>
      <c r="G82" s="61">
        <v>0</v>
      </c>
      <c r="H82" s="61">
        <v>1</v>
      </c>
      <c r="I82" s="61">
        <v>0</v>
      </c>
      <c r="J82" s="61">
        <v>0</v>
      </c>
      <c r="K82" s="61">
        <v>0</v>
      </c>
      <c r="L82" s="61">
        <f t="shared" si="15"/>
        <v>1</v>
      </c>
    </row>
    <row r="83" spans="2:12" ht="11.25">
      <c r="B83" s="65" t="s">
        <v>272</v>
      </c>
      <c r="E83" s="61">
        <f aca="true" t="shared" si="21" ref="E83:K83">SUM(E84)</f>
        <v>0</v>
      </c>
      <c r="F83" s="61">
        <f t="shared" si="21"/>
        <v>0</v>
      </c>
      <c r="G83" s="61">
        <f t="shared" si="21"/>
        <v>0</v>
      </c>
      <c r="H83" s="61">
        <f t="shared" si="21"/>
        <v>1</v>
      </c>
      <c r="I83" s="61">
        <f t="shared" si="21"/>
        <v>1</v>
      </c>
      <c r="J83" s="61">
        <f t="shared" si="21"/>
        <v>0</v>
      </c>
      <c r="K83" s="61">
        <f t="shared" si="21"/>
        <v>0</v>
      </c>
      <c r="L83" s="61">
        <f t="shared" si="15"/>
        <v>2</v>
      </c>
    </row>
    <row r="84" spans="3:12" ht="11.25">
      <c r="C84" s="2" t="s">
        <v>273</v>
      </c>
      <c r="D84" s="2" t="s">
        <v>274</v>
      </c>
      <c r="E84" s="61">
        <v>0</v>
      </c>
      <c r="F84" s="61">
        <v>0</v>
      </c>
      <c r="G84" s="61">
        <v>0</v>
      </c>
      <c r="H84" s="61">
        <v>1</v>
      </c>
      <c r="I84" s="61">
        <v>1</v>
      </c>
      <c r="J84" s="61">
        <v>0</v>
      </c>
      <c r="K84" s="61">
        <v>0</v>
      </c>
      <c r="L84" s="61">
        <f t="shared" si="15"/>
        <v>2</v>
      </c>
    </row>
    <row r="85" spans="2:12" ht="11.25">
      <c r="B85" s="65" t="s">
        <v>275</v>
      </c>
      <c r="E85" s="61">
        <f>SUM(E86:E88)</f>
        <v>0</v>
      </c>
      <c r="F85" s="61">
        <f aca="true" t="shared" si="22" ref="F85:K85">SUM(F86:F88)</f>
        <v>1</v>
      </c>
      <c r="G85" s="61">
        <f t="shared" si="22"/>
        <v>1</v>
      </c>
      <c r="H85" s="61">
        <f t="shared" si="22"/>
        <v>0</v>
      </c>
      <c r="I85" s="61">
        <f t="shared" si="22"/>
        <v>1</v>
      </c>
      <c r="J85" s="61">
        <f t="shared" si="22"/>
        <v>2</v>
      </c>
      <c r="K85" s="61">
        <f t="shared" si="22"/>
        <v>0</v>
      </c>
      <c r="L85" s="61">
        <f t="shared" si="15"/>
        <v>5</v>
      </c>
    </row>
    <row r="86" spans="3:12" ht="11.25">
      <c r="C86" s="2" t="s">
        <v>276</v>
      </c>
      <c r="D86" s="2" t="s">
        <v>277</v>
      </c>
      <c r="E86" s="61">
        <v>0</v>
      </c>
      <c r="F86" s="61">
        <v>1</v>
      </c>
      <c r="G86" s="61">
        <v>0</v>
      </c>
      <c r="H86" s="61">
        <v>0</v>
      </c>
      <c r="I86" s="61">
        <v>1</v>
      </c>
      <c r="J86" s="61">
        <v>0</v>
      </c>
      <c r="K86" s="61">
        <v>0</v>
      </c>
      <c r="L86" s="61">
        <f t="shared" si="15"/>
        <v>2</v>
      </c>
    </row>
    <row r="87" spans="3:12" ht="11.25">
      <c r="C87" s="2" t="s">
        <v>280</v>
      </c>
      <c r="D87" s="2" t="s">
        <v>281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1</v>
      </c>
      <c r="K87" s="61">
        <v>0</v>
      </c>
      <c r="L87" s="61">
        <f t="shared" si="15"/>
        <v>1</v>
      </c>
    </row>
    <row r="88" spans="3:12" ht="11.25">
      <c r="C88" s="2" t="s">
        <v>282</v>
      </c>
      <c r="D88" s="2" t="s">
        <v>283</v>
      </c>
      <c r="E88" s="61">
        <v>0</v>
      </c>
      <c r="F88" s="61">
        <v>0</v>
      </c>
      <c r="G88" s="61">
        <v>1</v>
      </c>
      <c r="H88" s="61">
        <v>0</v>
      </c>
      <c r="I88" s="61">
        <v>0</v>
      </c>
      <c r="J88" s="61">
        <v>1</v>
      </c>
      <c r="K88" s="61">
        <v>0</v>
      </c>
      <c r="L88" s="61">
        <f t="shared" si="15"/>
        <v>2</v>
      </c>
    </row>
    <row r="89" spans="2:12" ht="11.25">
      <c r="B89" s="65" t="s">
        <v>284</v>
      </c>
      <c r="E89" s="61">
        <f>SUM(E90:E93)</f>
        <v>2</v>
      </c>
      <c r="F89" s="61">
        <f aca="true" t="shared" si="23" ref="F89:K89">SUM(F90:F93)</f>
        <v>2</v>
      </c>
      <c r="G89" s="61">
        <f t="shared" si="23"/>
        <v>7</v>
      </c>
      <c r="H89" s="61">
        <f t="shared" si="23"/>
        <v>14</v>
      </c>
      <c r="I89" s="61">
        <f t="shared" si="23"/>
        <v>0</v>
      </c>
      <c r="J89" s="61">
        <f t="shared" si="23"/>
        <v>0</v>
      </c>
      <c r="K89" s="61">
        <f t="shared" si="23"/>
        <v>0</v>
      </c>
      <c r="L89" s="61">
        <f t="shared" si="15"/>
        <v>25</v>
      </c>
    </row>
    <row r="90" spans="3:12" ht="11.25">
      <c r="C90" s="2" t="s">
        <v>285</v>
      </c>
      <c r="D90" s="2" t="s">
        <v>286</v>
      </c>
      <c r="E90" s="61">
        <v>1</v>
      </c>
      <c r="F90" s="61">
        <v>1</v>
      </c>
      <c r="G90" s="61">
        <v>4</v>
      </c>
      <c r="H90" s="61">
        <v>10</v>
      </c>
      <c r="I90" s="61">
        <v>0</v>
      </c>
      <c r="J90" s="61">
        <v>0</v>
      </c>
      <c r="K90" s="61">
        <v>0</v>
      </c>
      <c r="L90" s="61">
        <f t="shared" si="15"/>
        <v>16</v>
      </c>
    </row>
    <row r="91" spans="3:12" ht="11.25">
      <c r="C91" s="2" t="s">
        <v>287</v>
      </c>
      <c r="D91" s="2" t="s">
        <v>288</v>
      </c>
      <c r="E91" s="61">
        <v>0</v>
      </c>
      <c r="F91" s="61">
        <v>1</v>
      </c>
      <c r="G91" s="61">
        <v>1</v>
      </c>
      <c r="H91" s="61">
        <v>0</v>
      </c>
      <c r="I91" s="61">
        <v>0</v>
      </c>
      <c r="J91" s="61">
        <v>0</v>
      </c>
      <c r="K91" s="61">
        <v>0</v>
      </c>
      <c r="L91" s="61">
        <f t="shared" si="15"/>
        <v>2</v>
      </c>
    </row>
    <row r="92" spans="3:12" ht="11.25">
      <c r="C92" s="2" t="s">
        <v>292</v>
      </c>
      <c r="D92" s="2" t="s">
        <v>293</v>
      </c>
      <c r="E92" s="61">
        <v>0</v>
      </c>
      <c r="F92" s="61">
        <v>0</v>
      </c>
      <c r="G92" s="61">
        <v>0</v>
      </c>
      <c r="H92" s="61">
        <v>1</v>
      </c>
      <c r="I92" s="61">
        <v>0</v>
      </c>
      <c r="J92" s="61">
        <v>0</v>
      </c>
      <c r="K92" s="61">
        <v>0</v>
      </c>
      <c r="L92" s="61">
        <f t="shared" si="15"/>
        <v>1</v>
      </c>
    </row>
    <row r="93" spans="3:12" ht="11.25">
      <c r="C93" s="2" t="s">
        <v>294</v>
      </c>
      <c r="D93" s="2" t="s">
        <v>620</v>
      </c>
      <c r="E93" s="61">
        <v>1</v>
      </c>
      <c r="F93" s="61">
        <v>0</v>
      </c>
      <c r="G93" s="61">
        <v>2</v>
      </c>
      <c r="H93" s="61">
        <v>3</v>
      </c>
      <c r="I93" s="61">
        <v>0</v>
      </c>
      <c r="J93" s="61">
        <v>0</v>
      </c>
      <c r="K93" s="61">
        <v>0</v>
      </c>
      <c r="L93" s="61">
        <f t="shared" si="15"/>
        <v>6</v>
      </c>
    </row>
    <row r="94" spans="2:12" ht="11.25">
      <c r="B94" s="65" t="s">
        <v>295</v>
      </c>
      <c r="E94" s="61">
        <f aca="true" t="shared" si="24" ref="E94:K94">SUM(E95:E95)</f>
        <v>0</v>
      </c>
      <c r="F94" s="61">
        <f t="shared" si="24"/>
        <v>0</v>
      </c>
      <c r="G94" s="61">
        <f t="shared" si="24"/>
        <v>1</v>
      </c>
      <c r="H94" s="61">
        <f t="shared" si="24"/>
        <v>7</v>
      </c>
      <c r="I94" s="61">
        <f t="shared" si="24"/>
        <v>0</v>
      </c>
      <c r="J94" s="61">
        <f t="shared" si="24"/>
        <v>0</v>
      </c>
      <c r="K94" s="61">
        <f t="shared" si="24"/>
        <v>0</v>
      </c>
      <c r="L94" s="61">
        <f t="shared" si="15"/>
        <v>8</v>
      </c>
    </row>
    <row r="95" spans="3:12" ht="11.25">
      <c r="C95" s="2" t="s">
        <v>298</v>
      </c>
      <c r="D95" s="2" t="s">
        <v>299</v>
      </c>
      <c r="E95" s="61">
        <v>0</v>
      </c>
      <c r="F95" s="61">
        <v>0</v>
      </c>
      <c r="G95" s="61">
        <v>1</v>
      </c>
      <c r="H95" s="61">
        <v>7</v>
      </c>
      <c r="I95" s="61">
        <v>0</v>
      </c>
      <c r="J95" s="61">
        <v>0</v>
      </c>
      <c r="K95" s="61">
        <v>0</v>
      </c>
      <c r="L95" s="61">
        <f t="shared" si="15"/>
        <v>8</v>
      </c>
    </row>
    <row r="96" spans="2:12" ht="11.25">
      <c r="B96" s="65" t="s">
        <v>310</v>
      </c>
      <c r="E96" s="61">
        <f>SUM(E97:E99)</f>
        <v>0</v>
      </c>
      <c r="F96" s="61">
        <f aca="true" t="shared" si="25" ref="F96:K96">SUM(F97:F99)</f>
        <v>4</v>
      </c>
      <c r="G96" s="61">
        <f t="shared" si="25"/>
        <v>0</v>
      </c>
      <c r="H96" s="61">
        <f t="shared" si="25"/>
        <v>6</v>
      </c>
      <c r="I96" s="61">
        <f t="shared" si="25"/>
        <v>0</v>
      </c>
      <c r="J96" s="61">
        <f t="shared" si="25"/>
        <v>1</v>
      </c>
      <c r="K96" s="61">
        <f t="shared" si="25"/>
        <v>0</v>
      </c>
      <c r="L96" s="61">
        <f t="shared" si="15"/>
        <v>11</v>
      </c>
    </row>
    <row r="97" spans="3:12" ht="11.25">
      <c r="C97" s="2" t="s">
        <v>311</v>
      </c>
      <c r="D97" s="2" t="s">
        <v>312</v>
      </c>
      <c r="E97" s="61">
        <v>0</v>
      </c>
      <c r="F97" s="61">
        <v>4</v>
      </c>
      <c r="G97" s="61">
        <v>0</v>
      </c>
      <c r="H97" s="61">
        <v>4</v>
      </c>
      <c r="I97" s="61">
        <v>0</v>
      </c>
      <c r="J97" s="61">
        <v>0</v>
      </c>
      <c r="K97" s="61">
        <v>0</v>
      </c>
      <c r="L97" s="61">
        <f t="shared" si="15"/>
        <v>8</v>
      </c>
    </row>
    <row r="98" spans="3:12" ht="11.25">
      <c r="C98" s="2" t="s">
        <v>320</v>
      </c>
      <c r="D98" s="2" t="s">
        <v>321</v>
      </c>
      <c r="E98" s="61">
        <v>0</v>
      </c>
      <c r="F98" s="61">
        <v>0</v>
      </c>
      <c r="G98" s="61">
        <v>0</v>
      </c>
      <c r="H98" s="61">
        <v>2</v>
      </c>
      <c r="I98" s="61">
        <v>0</v>
      </c>
      <c r="J98" s="61">
        <v>0</v>
      </c>
      <c r="K98" s="61">
        <v>0</v>
      </c>
      <c r="L98" s="61">
        <f aca="true" t="shared" si="26" ref="L98:L136">SUM(E98:K98)</f>
        <v>2</v>
      </c>
    </row>
    <row r="99" spans="3:12" ht="11.25">
      <c r="C99" s="2" t="s">
        <v>324</v>
      </c>
      <c r="D99" s="2" t="s">
        <v>325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1</v>
      </c>
      <c r="K99" s="61">
        <v>0</v>
      </c>
      <c r="L99" s="61">
        <f t="shared" si="26"/>
        <v>1</v>
      </c>
    </row>
    <row r="100" spans="2:12" ht="11.25">
      <c r="B100" s="65" t="s">
        <v>326</v>
      </c>
      <c r="E100" s="61">
        <f aca="true" t="shared" si="27" ref="E100:K100">SUM(E101:E108)</f>
        <v>0</v>
      </c>
      <c r="F100" s="61">
        <f t="shared" si="27"/>
        <v>5</v>
      </c>
      <c r="G100" s="61">
        <f t="shared" si="27"/>
        <v>6</v>
      </c>
      <c r="H100" s="61">
        <f t="shared" si="27"/>
        <v>6</v>
      </c>
      <c r="I100" s="61">
        <f t="shared" si="27"/>
        <v>0</v>
      </c>
      <c r="J100" s="61">
        <f t="shared" si="27"/>
        <v>1</v>
      </c>
      <c r="K100" s="61">
        <f t="shared" si="27"/>
        <v>0</v>
      </c>
      <c r="L100" s="61">
        <f t="shared" si="26"/>
        <v>18</v>
      </c>
    </row>
    <row r="101" spans="3:12" ht="11.25">
      <c r="C101" s="2" t="s">
        <v>337</v>
      </c>
      <c r="D101" s="2" t="s">
        <v>338</v>
      </c>
      <c r="E101" s="61">
        <v>0</v>
      </c>
      <c r="F101" s="61">
        <v>0</v>
      </c>
      <c r="G101" s="61">
        <v>0</v>
      </c>
      <c r="H101" s="61">
        <v>1</v>
      </c>
      <c r="I101" s="61">
        <v>0</v>
      </c>
      <c r="J101" s="61">
        <v>0</v>
      </c>
      <c r="K101" s="61">
        <v>0</v>
      </c>
      <c r="L101" s="61">
        <f t="shared" si="26"/>
        <v>1</v>
      </c>
    </row>
    <row r="102" spans="3:12" ht="11.25">
      <c r="C102" s="2" t="s">
        <v>340</v>
      </c>
      <c r="D102" s="2" t="s">
        <v>341</v>
      </c>
      <c r="E102" s="61">
        <v>0</v>
      </c>
      <c r="F102" s="61">
        <v>3</v>
      </c>
      <c r="G102" s="61">
        <v>1</v>
      </c>
      <c r="H102" s="61">
        <v>2</v>
      </c>
      <c r="I102" s="61">
        <v>0</v>
      </c>
      <c r="J102" s="61">
        <v>0</v>
      </c>
      <c r="K102" s="61">
        <v>0</v>
      </c>
      <c r="L102" s="61">
        <f t="shared" si="26"/>
        <v>6</v>
      </c>
    </row>
    <row r="103" spans="3:12" ht="11.25">
      <c r="C103" s="2" t="s">
        <v>346</v>
      </c>
      <c r="D103" s="2" t="s">
        <v>347</v>
      </c>
      <c r="E103" s="61">
        <v>0</v>
      </c>
      <c r="F103" s="61">
        <v>0</v>
      </c>
      <c r="G103" s="61">
        <v>0</v>
      </c>
      <c r="H103" s="61">
        <v>2</v>
      </c>
      <c r="I103" s="61">
        <v>0</v>
      </c>
      <c r="J103" s="61">
        <v>0</v>
      </c>
      <c r="K103" s="61">
        <v>0</v>
      </c>
      <c r="L103" s="61">
        <f t="shared" si="26"/>
        <v>2</v>
      </c>
    </row>
    <row r="104" spans="3:12" ht="11.25">
      <c r="C104" s="2" t="s">
        <v>348</v>
      </c>
      <c r="D104" s="2" t="s">
        <v>622</v>
      </c>
      <c r="E104" s="61">
        <v>0</v>
      </c>
      <c r="F104" s="61">
        <v>0</v>
      </c>
      <c r="G104" s="61">
        <v>2</v>
      </c>
      <c r="H104" s="61">
        <v>0</v>
      </c>
      <c r="I104" s="61">
        <v>0</v>
      </c>
      <c r="J104" s="61">
        <v>0</v>
      </c>
      <c r="K104" s="61">
        <v>0</v>
      </c>
      <c r="L104" s="61">
        <f t="shared" si="26"/>
        <v>2</v>
      </c>
    </row>
    <row r="105" spans="3:12" ht="11.25">
      <c r="C105" s="2" t="s">
        <v>350</v>
      </c>
      <c r="D105" s="2" t="s">
        <v>351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1</v>
      </c>
      <c r="K105" s="61">
        <v>0</v>
      </c>
      <c r="L105" s="61">
        <f t="shared" si="26"/>
        <v>1</v>
      </c>
    </row>
    <row r="106" spans="3:12" ht="11.25">
      <c r="C106" s="2" t="s">
        <v>327</v>
      </c>
      <c r="D106" s="2" t="s">
        <v>328</v>
      </c>
      <c r="E106" s="61">
        <v>0</v>
      </c>
      <c r="F106" s="61">
        <v>1</v>
      </c>
      <c r="G106" s="61">
        <v>2</v>
      </c>
      <c r="H106" s="61">
        <v>0</v>
      </c>
      <c r="I106" s="61">
        <v>0</v>
      </c>
      <c r="J106" s="61">
        <v>0</v>
      </c>
      <c r="K106" s="61">
        <v>0</v>
      </c>
      <c r="L106" s="61">
        <f t="shared" si="26"/>
        <v>3</v>
      </c>
    </row>
    <row r="107" spans="3:12" ht="11.25">
      <c r="C107" s="2" t="s">
        <v>329</v>
      </c>
      <c r="D107" s="2" t="s">
        <v>330</v>
      </c>
      <c r="E107" s="61">
        <v>0</v>
      </c>
      <c r="F107" s="61">
        <v>1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f t="shared" si="26"/>
        <v>1</v>
      </c>
    </row>
    <row r="108" spans="3:12" ht="11.25">
      <c r="C108" s="2" t="s">
        <v>331</v>
      </c>
      <c r="D108" s="2" t="s">
        <v>332</v>
      </c>
      <c r="E108" s="61">
        <v>0</v>
      </c>
      <c r="F108" s="61">
        <v>0</v>
      </c>
      <c r="G108" s="61">
        <v>1</v>
      </c>
      <c r="H108" s="61">
        <v>1</v>
      </c>
      <c r="I108" s="61">
        <v>0</v>
      </c>
      <c r="J108" s="61">
        <v>0</v>
      </c>
      <c r="K108" s="61">
        <v>0</v>
      </c>
      <c r="L108" s="61">
        <f t="shared" si="26"/>
        <v>2</v>
      </c>
    </row>
    <row r="109" spans="2:12" ht="11.25">
      <c r="B109" s="65" t="s">
        <v>359</v>
      </c>
      <c r="E109" s="61">
        <f>SUM(E110:E111)</f>
        <v>0</v>
      </c>
      <c r="F109" s="61">
        <f aca="true" t="shared" si="28" ref="F109:K109">SUM(F110:F111)</f>
        <v>0</v>
      </c>
      <c r="G109" s="61">
        <f t="shared" si="28"/>
        <v>9</v>
      </c>
      <c r="H109" s="61">
        <f t="shared" si="28"/>
        <v>9</v>
      </c>
      <c r="I109" s="61">
        <f t="shared" si="28"/>
        <v>0</v>
      </c>
      <c r="J109" s="61">
        <f t="shared" si="28"/>
        <v>0</v>
      </c>
      <c r="K109" s="61">
        <f t="shared" si="28"/>
        <v>0</v>
      </c>
      <c r="L109" s="61">
        <f t="shared" si="26"/>
        <v>18</v>
      </c>
    </row>
    <row r="110" spans="3:12" ht="11.25">
      <c r="C110" s="2" t="s">
        <v>362</v>
      </c>
      <c r="D110" s="2" t="s">
        <v>363</v>
      </c>
      <c r="E110" s="61">
        <v>0</v>
      </c>
      <c r="F110" s="61">
        <v>0</v>
      </c>
      <c r="G110" s="61">
        <v>5</v>
      </c>
      <c r="H110" s="61">
        <v>8</v>
      </c>
      <c r="I110" s="61">
        <v>0</v>
      </c>
      <c r="J110" s="61">
        <v>0</v>
      </c>
      <c r="K110" s="61">
        <v>0</v>
      </c>
      <c r="L110" s="61">
        <f t="shared" si="26"/>
        <v>13</v>
      </c>
    </row>
    <row r="111" spans="3:12" ht="11.25">
      <c r="C111" s="2" t="s">
        <v>366</v>
      </c>
      <c r="D111" s="2" t="s">
        <v>367</v>
      </c>
      <c r="E111" s="61">
        <v>0</v>
      </c>
      <c r="F111" s="61">
        <v>0</v>
      </c>
      <c r="G111" s="61">
        <v>4</v>
      </c>
      <c r="H111" s="61">
        <v>1</v>
      </c>
      <c r="I111" s="61">
        <v>0</v>
      </c>
      <c r="J111" s="61">
        <v>0</v>
      </c>
      <c r="K111" s="61">
        <v>0</v>
      </c>
      <c r="L111" s="61">
        <f t="shared" si="26"/>
        <v>5</v>
      </c>
    </row>
    <row r="112" spans="5:12" ht="11.25">
      <c r="E112" s="61"/>
      <c r="F112" s="61"/>
      <c r="G112" s="61"/>
      <c r="H112" s="61"/>
      <c r="I112" s="61"/>
      <c r="J112" s="61"/>
      <c r="K112" s="61"/>
      <c r="L112" s="61"/>
    </row>
    <row r="113" spans="1:12" ht="11.25">
      <c r="A113" s="67" t="s">
        <v>20</v>
      </c>
      <c r="B113" s="115"/>
      <c r="C113" s="67"/>
      <c r="D113" s="67"/>
      <c r="E113" s="66">
        <f aca="true" t="shared" si="29" ref="E113:K113">E114+E120+E122+E127</f>
        <v>4</v>
      </c>
      <c r="F113" s="66">
        <f t="shared" si="29"/>
        <v>7</v>
      </c>
      <c r="G113" s="66">
        <f t="shared" si="29"/>
        <v>24</v>
      </c>
      <c r="H113" s="66">
        <f t="shared" si="29"/>
        <v>21</v>
      </c>
      <c r="I113" s="66">
        <f t="shared" si="29"/>
        <v>2</v>
      </c>
      <c r="J113" s="66">
        <f t="shared" si="29"/>
        <v>3</v>
      </c>
      <c r="K113" s="66">
        <f t="shared" si="29"/>
        <v>0</v>
      </c>
      <c r="L113" s="66">
        <f t="shared" si="26"/>
        <v>61</v>
      </c>
    </row>
    <row r="114" spans="2:12" ht="11.25">
      <c r="B114" s="65" t="s">
        <v>369</v>
      </c>
      <c r="E114" s="61">
        <f>SUM(E115:E119)</f>
        <v>1</v>
      </c>
      <c r="F114" s="61">
        <f aca="true" t="shared" si="30" ref="F114:K114">SUM(F115:F119)</f>
        <v>1</v>
      </c>
      <c r="G114" s="61">
        <f t="shared" si="30"/>
        <v>10</v>
      </c>
      <c r="H114" s="61">
        <f t="shared" si="30"/>
        <v>9</v>
      </c>
      <c r="I114" s="61">
        <f t="shared" si="30"/>
        <v>1</v>
      </c>
      <c r="J114" s="61">
        <f t="shared" si="30"/>
        <v>2</v>
      </c>
      <c r="K114" s="61">
        <f t="shared" si="30"/>
        <v>0</v>
      </c>
      <c r="L114" s="61">
        <f t="shared" si="26"/>
        <v>24</v>
      </c>
    </row>
    <row r="115" spans="3:12" ht="11.25">
      <c r="C115" s="2" t="s">
        <v>376</v>
      </c>
      <c r="D115" s="2" t="s">
        <v>377</v>
      </c>
      <c r="E115" s="61">
        <v>1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f t="shared" si="26"/>
        <v>1</v>
      </c>
    </row>
    <row r="116" spans="3:12" ht="11.25">
      <c r="C116" s="2" t="s">
        <v>378</v>
      </c>
      <c r="D116" s="2" t="s">
        <v>379</v>
      </c>
      <c r="E116" s="61">
        <v>0</v>
      </c>
      <c r="F116" s="61">
        <v>1</v>
      </c>
      <c r="G116" s="61">
        <v>4</v>
      </c>
      <c r="H116" s="61">
        <v>7</v>
      </c>
      <c r="I116" s="61">
        <v>1</v>
      </c>
      <c r="J116" s="61">
        <v>1</v>
      </c>
      <c r="K116" s="61">
        <v>0</v>
      </c>
      <c r="L116" s="61">
        <f t="shared" si="26"/>
        <v>14</v>
      </c>
    </row>
    <row r="117" spans="3:12" ht="11.25">
      <c r="C117" s="2" t="s">
        <v>380</v>
      </c>
      <c r="D117" s="2" t="s">
        <v>381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1</v>
      </c>
      <c r="K117" s="61">
        <v>0</v>
      </c>
      <c r="L117" s="61">
        <f t="shared" si="26"/>
        <v>1</v>
      </c>
    </row>
    <row r="118" spans="3:12" ht="11.25">
      <c r="C118" s="2" t="s">
        <v>372</v>
      </c>
      <c r="D118" s="2" t="s">
        <v>623</v>
      </c>
      <c r="E118" s="61">
        <v>0</v>
      </c>
      <c r="F118" s="61">
        <v>0</v>
      </c>
      <c r="G118" s="61">
        <v>1</v>
      </c>
      <c r="H118" s="61">
        <v>1</v>
      </c>
      <c r="I118" s="61">
        <v>0</v>
      </c>
      <c r="J118" s="61">
        <v>0</v>
      </c>
      <c r="K118" s="61">
        <v>0</v>
      </c>
      <c r="L118" s="61">
        <f t="shared" si="26"/>
        <v>2</v>
      </c>
    </row>
    <row r="119" spans="3:12" ht="11.25">
      <c r="C119" s="2" t="s">
        <v>373</v>
      </c>
      <c r="D119" s="2" t="s">
        <v>624</v>
      </c>
      <c r="E119" s="61">
        <v>0</v>
      </c>
      <c r="F119" s="61">
        <v>0</v>
      </c>
      <c r="G119" s="61">
        <v>5</v>
      </c>
      <c r="H119" s="61">
        <v>1</v>
      </c>
      <c r="I119" s="61">
        <v>0</v>
      </c>
      <c r="J119" s="61">
        <v>0</v>
      </c>
      <c r="K119" s="61">
        <v>0</v>
      </c>
      <c r="L119" s="61">
        <f t="shared" si="26"/>
        <v>6</v>
      </c>
    </row>
    <row r="120" spans="2:12" ht="11.25">
      <c r="B120" s="65" t="s">
        <v>387</v>
      </c>
      <c r="E120" s="61">
        <f aca="true" t="shared" si="31" ref="E120:K120">SUM(E121:E121)</f>
        <v>2</v>
      </c>
      <c r="F120" s="61">
        <f t="shared" si="31"/>
        <v>1</v>
      </c>
      <c r="G120" s="61">
        <f t="shared" si="31"/>
        <v>1</v>
      </c>
      <c r="H120" s="61">
        <f t="shared" si="31"/>
        <v>1</v>
      </c>
      <c r="I120" s="61">
        <f t="shared" si="31"/>
        <v>1</v>
      </c>
      <c r="J120" s="61">
        <f t="shared" si="31"/>
        <v>0</v>
      </c>
      <c r="K120" s="61">
        <f t="shared" si="31"/>
        <v>0</v>
      </c>
      <c r="L120" s="61">
        <f t="shared" si="26"/>
        <v>6</v>
      </c>
    </row>
    <row r="121" spans="3:12" ht="11.25">
      <c r="C121" s="2" t="s">
        <v>390</v>
      </c>
      <c r="D121" s="2" t="s">
        <v>391</v>
      </c>
      <c r="E121" s="61">
        <v>2</v>
      </c>
      <c r="F121" s="61">
        <v>1</v>
      </c>
      <c r="G121" s="61">
        <v>1</v>
      </c>
      <c r="H121" s="61">
        <v>1</v>
      </c>
      <c r="I121" s="61">
        <v>1</v>
      </c>
      <c r="J121" s="61">
        <v>0</v>
      </c>
      <c r="K121" s="61">
        <v>0</v>
      </c>
      <c r="L121" s="61">
        <f t="shared" si="26"/>
        <v>6</v>
      </c>
    </row>
    <row r="122" spans="2:12" ht="11.25">
      <c r="B122" s="65" t="s">
        <v>576</v>
      </c>
      <c r="E122" s="61">
        <f>SUM(E123:E126)</f>
        <v>1</v>
      </c>
      <c r="F122" s="61">
        <f aca="true" t="shared" si="32" ref="F122:K122">SUM(F123:F126)</f>
        <v>2</v>
      </c>
      <c r="G122" s="61">
        <f t="shared" si="32"/>
        <v>8</v>
      </c>
      <c r="H122" s="61">
        <f t="shared" si="32"/>
        <v>8</v>
      </c>
      <c r="I122" s="61">
        <f t="shared" si="32"/>
        <v>0</v>
      </c>
      <c r="J122" s="61">
        <f t="shared" si="32"/>
        <v>0</v>
      </c>
      <c r="K122" s="61">
        <f t="shared" si="32"/>
        <v>0</v>
      </c>
      <c r="L122" s="61">
        <f t="shared" si="26"/>
        <v>19</v>
      </c>
    </row>
    <row r="123" spans="3:12" ht="11.25">
      <c r="C123" s="2" t="s">
        <v>392</v>
      </c>
      <c r="D123" s="2" t="s">
        <v>393</v>
      </c>
      <c r="E123" s="61">
        <v>0</v>
      </c>
      <c r="F123" s="61">
        <v>0</v>
      </c>
      <c r="G123" s="61">
        <v>3</v>
      </c>
      <c r="H123" s="61">
        <v>1</v>
      </c>
      <c r="I123" s="61">
        <v>0</v>
      </c>
      <c r="J123" s="61">
        <v>0</v>
      </c>
      <c r="K123" s="61">
        <v>0</v>
      </c>
      <c r="L123" s="61">
        <f t="shared" si="26"/>
        <v>4</v>
      </c>
    </row>
    <row r="124" spans="3:12" ht="11.25">
      <c r="C124" s="2" t="s">
        <v>394</v>
      </c>
      <c r="D124" s="2" t="s">
        <v>395</v>
      </c>
      <c r="E124" s="61">
        <v>0</v>
      </c>
      <c r="F124" s="61">
        <v>2</v>
      </c>
      <c r="G124" s="61">
        <v>2</v>
      </c>
      <c r="H124" s="61">
        <v>4</v>
      </c>
      <c r="I124" s="61">
        <v>0</v>
      </c>
      <c r="J124" s="61">
        <v>0</v>
      </c>
      <c r="K124" s="61">
        <v>0</v>
      </c>
      <c r="L124" s="61">
        <f t="shared" si="26"/>
        <v>8</v>
      </c>
    </row>
    <row r="125" spans="3:12" ht="11.25">
      <c r="C125" s="2" t="s">
        <v>398</v>
      </c>
      <c r="D125" s="2" t="s">
        <v>399</v>
      </c>
      <c r="E125" s="61">
        <v>0</v>
      </c>
      <c r="F125" s="61">
        <v>0</v>
      </c>
      <c r="G125" s="61">
        <v>1</v>
      </c>
      <c r="H125" s="61">
        <v>0</v>
      </c>
      <c r="I125" s="61">
        <v>0</v>
      </c>
      <c r="J125" s="61">
        <v>0</v>
      </c>
      <c r="K125" s="61">
        <v>0</v>
      </c>
      <c r="L125" s="61">
        <f t="shared" si="26"/>
        <v>1</v>
      </c>
    </row>
    <row r="126" spans="3:12" ht="11.25">
      <c r="C126" s="2" t="s">
        <v>400</v>
      </c>
      <c r="D126" s="2" t="s">
        <v>625</v>
      </c>
      <c r="E126" s="61">
        <v>1</v>
      </c>
      <c r="F126" s="61">
        <v>0</v>
      </c>
      <c r="G126" s="61">
        <v>2</v>
      </c>
      <c r="H126" s="61">
        <v>3</v>
      </c>
      <c r="I126" s="61">
        <v>0</v>
      </c>
      <c r="J126" s="61">
        <v>0</v>
      </c>
      <c r="K126" s="61">
        <v>0</v>
      </c>
      <c r="L126" s="61">
        <f t="shared" si="26"/>
        <v>6</v>
      </c>
    </row>
    <row r="127" spans="2:12" ht="11.25">
      <c r="B127" s="65" t="s">
        <v>401</v>
      </c>
      <c r="E127" s="61">
        <f aca="true" t="shared" si="33" ref="E127:K127">SUM(E128:E130)</f>
        <v>0</v>
      </c>
      <c r="F127" s="61">
        <f t="shared" si="33"/>
        <v>3</v>
      </c>
      <c r="G127" s="61">
        <f t="shared" si="33"/>
        <v>5</v>
      </c>
      <c r="H127" s="61">
        <f t="shared" si="33"/>
        <v>3</v>
      </c>
      <c r="I127" s="61">
        <f t="shared" si="33"/>
        <v>0</v>
      </c>
      <c r="J127" s="61">
        <f t="shared" si="33"/>
        <v>1</v>
      </c>
      <c r="K127" s="61">
        <f t="shared" si="33"/>
        <v>0</v>
      </c>
      <c r="L127" s="61">
        <f t="shared" si="26"/>
        <v>12</v>
      </c>
    </row>
    <row r="128" spans="3:12" ht="11.25">
      <c r="C128" s="2" t="s">
        <v>402</v>
      </c>
      <c r="D128" s="2" t="s">
        <v>403</v>
      </c>
      <c r="E128" s="61">
        <v>0</v>
      </c>
      <c r="F128" s="61">
        <v>1</v>
      </c>
      <c r="G128" s="61">
        <v>0</v>
      </c>
      <c r="H128" s="61">
        <v>1</v>
      </c>
      <c r="I128" s="61">
        <v>0</v>
      </c>
      <c r="J128" s="61">
        <v>1</v>
      </c>
      <c r="K128" s="61">
        <v>0</v>
      </c>
      <c r="L128" s="61">
        <f t="shared" si="26"/>
        <v>3</v>
      </c>
    </row>
    <row r="129" spans="3:12" ht="11.25">
      <c r="C129" s="2" t="s">
        <v>404</v>
      </c>
      <c r="D129" s="2" t="s">
        <v>405</v>
      </c>
      <c r="E129" s="61">
        <v>0</v>
      </c>
      <c r="F129" s="61">
        <v>1</v>
      </c>
      <c r="G129" s="61">
        <v>4</v>
      </c>
      <c r="H129" s="61">
        <v>2</v>
      </c>
      <c r="I129" s="61">
        <v>0</v>
      </c>
      <c r="J129" s="61">
        <v>0</v>
      </c>
      <c r="K129" s="61">
        <v>0</v>
      </c>
      <c r="L129" s="61">
        <f t="shared" si="26"/>
        <v>7</v>
      </c>
    </row>
    <row r="130" spans="3:12" ht="11.25">
      <c r="C130" s="2" t="s">
        <v>407</v>
      </c>
      <c r="D130" s="2" t="s">
        <v>408</v>
      </c>
      <c r="E130" s="61">
        <v>0</v>
      </c>
      <c r="F130" s="61">
        <v>1</v>
      </c>
      <c r="G130" s="61">
        <v>1</v>
      </c>
      <c r="H130" s="61">
        <v>0</v>
      </c>
      <c r="I130" s="61">
        <v>0</v>
      </c>
      <c r="J130" s="61">
        <v>0</v>
      </c>
      <c r="K130" s="61">
        <v>0</v>
      </c>
      <c r="L130" s="61">
        <f t="shared" si="26"/>
        <v>2</v>
      </c>
    </row>
    <row r="131" spans="5:12" ht="11.25">
      <c r="E131" s="61"/>
      <c r="F131" s="61"/>
      <c r="G131" s="61"/>
      <c r="H131" s="61"/>
      <c r="I131" s="61"/>
      <c r="J131" s="61"/>
      <c r="K131" s="61"/>
      <c r="L131" s="61"/>
    </row>
    <row r="132" spans="1:12" ht="11.25">
      <c r="A132" s="67" t="s">
        <v>19</v>
      </c>
      <c r="B132" s="115"/>
      <c r="C132" s="67"/>
      <c r="D132" s="67"/>
      <c r="E132" s="66">
        <f aca="true" t="shared" si="34" ref="E132:K132">E133+E137</f>
        <v>0</v>
      </c>
      <c r="F132" s="66">
        <f t="shared" si="34"/>
        <v>1</v>
      </c>
      <c r="G132" s="66">
        <f t="shared" si="34"/>
        <v>14</v>
      </c>
      <c r="H132" s="66">
        <f t="shared" si="34"/>
        <v>21</v>
      </c>
      <c r="I132" s="66">
        <f t="shared" si="34"/>
        <v>1</v>
      </c>
      <c r="J132" s="66">
        <f t="shared" si="34"/>
        <v>2</v>
      </c>
      <c r="K132" s="66">
        <f t="shared" si="34"/>
        <v>0</v>
      </c>
      <c r="L132" s="66">
        <f t="shared" si="26"/>
        <v>39</v>
      </c>
    </row>
    <row r="133" spans="2:12" ht="11.25">
      <c r="B133" s="65" t="s">
        <v>409</v>
      </c>
      <c r="E133" s="61">
        <f aca="true" t="shared" si="35" ref="E133:K133">SUM(E134:E136)</f>
        <v>0</v>
      </c>
      <c r="F133" s="61">
        <f t="shared" si="35"/>
        <v>1</v>
      </c>
      <c r="G133" s="61">
        <f t="shared" si="35"/>
        <v>6</v>
      </c>
      <c r="H133" s="61">
        <f t="shared" si="35"/>
        <v>12</v>
      </c>
      <c r="I133" s="61">
        <f t="shared" si="35"/>
        <v>1</v>
      </c>
      <c r="J133" s="61">
        <f t="shared" si="35"/>
        <v>2</v>
      </c>
      <c r="K133" s="61">
        <f t="shared" si="35"/>
        <v>0</v>
      </c>
      <c r="L133" s="61">
        <f t="shared" si="26"/>
        <v>22</v>
      </c>
    </row>
    <row r="134" spans="3:12" ht="11.25">
      <c r="C134" s="2" t="s">
        <v>413</v>
      </c>
      <c r="D134" s="2" t="s">
        <v>414</v>
      </c>
      <c r="E134" s="61">
        <v>0</v>
      </c>
      <c r="F134" s="61">
        <v>0</v>
      </c>
      <c r="G134" s="61">
        <v>5</v>
      </c>
      <c r="H134" s="61">
        <v>8</v>
      </c>
      <c r="I134" s="61">
        <v>1</v>
      </c>
      <c r="J134" s="61">
        <v>2</v>
      </c>
      <c r="K134" s="61">
        <v>0</v>
      </c>
      <c r="L134" s="61">
        <f t="shared" si="26"/>
        <v>16</v>
      </c>
    </row>
    <row r="135" spans="3:12" ht="11.25">
      <c r="C135" s="2" t="s">
        <v>415</v>
      </c>
      <c r="D135" s="2" t="s">
        <v>626</v>
      </c>
      <c r="E135" s="61">
        <v>0</v>
      </c>
      <c r="F135" s="61">
        <v>0</v>
      </c>
      <c r="G135" s="61">
        <v>1</v>
      </c>
      <c r="H135" s="61">
        <v>1</v>
      </c>
      <c r="I135" s="61">
        <v>0</v>
      </c>
      <c r="J135" s="61">
        <v>0</v>
      </c>
      <c r="K135" s="61">
        <v>0</v>
      </c>
      <c r="L135" s="61">
        <f t="shared" si="26"/>
        <v>2</v>
      </c>
    </row>
    <row r="136" spans="3:12" ht="11.25">
      <c r="C136" s="2" t="s">
        <v>416</v>
      </c>
      <c r="D136" s="2" t="s">
        <v>417</v>
      </c>
      <c r="E136" s="61">
        <v>0</v>
      </c>
      <c r="F136" s="61">
        <v>1</v>
      </c>
      <c r="G136" s="61">
        <v>0</v>
      </c>
      <c r="H136" s="61">
        <v>3</v>
      </c>
      <c r="I136" s="61">
        <v>0</v>
      </c>
      <c r="J136" s="61">
        <v>0</v>
      </c>
      <c r="K136" s="61">
        <v>0</v>
      </c>
      <c r="L136" s="61">
        <f t="shared" si="26"/>
        <v>4</v>
      </c>
    </row>
    <row r="137" spans="2:12" ht="11.25">
      <c r="B137" s="65" t="s">
        <v>429</v>
      </c>
      <c r="E137" s="61">
        <f aca="true" t="shared" si="36" ref="E137:K137">SUM(E138:E139)</f>
        <v>0</v>
      </c>
      <c r="F137" s="61">
        <f t="shared" si="36"/>
        <v>0</v>
      </c>
      <c r="G137" s="61">
        <f t="shared" si="36"/>
        <v>8</v>
      </c>
      <c r="H137" s="61">
        <f t="shared" si="36"/>
        <v>9</v>
      </c>
      <c r="I137" s="61">
        <f t="shared" si="36"/>
        <v>0</v>
      </c>
      <c r="J137" s="61">
        <f t="shared" si="36"/>
        <v>0</v>
      </c>
      <c r="K137" s="61">
        <f t="shared" si="36"/>
        <v>0</v>
      </c>
      <c r="L137" s="61">
        <f aca="true" t="shared" si="37" ref="L137:L157">SUM(E137:K137)</f>
        <v>17</v>
      </c>
    </row>
    <row r="138" spans="3:12" ht="11.25">
      <c r="C138" s="2" t="s">
        <v>435</v>
      </c>
      <c r="D138" s="2" t="s">
        <v>627</v>
      </c>
      <c r="E138" s="61">
        <v>0</v>
      </c>
      <c r="F138" s="61">
        <v>0</v>
      </c>
      <c r="G138" s="61">
        <v>5</v>
      </c>
      <c r="H138" s="61">
        <v>8</v>
      </c>
      <c r="I138" s="61">
        <v>0</v>
      </c>
      <c r="J138" s="61">
        <v>0</v>
      </c>
      <c r="K138" s="61">
        <v>0</v>
      </c>
      <c r="L138" s="61">
        <f t="shared" si="37"/>
        <v>13</v>
      </c>
    </row>
    <row r="139" spans="3:12" ht="11.25">
      <c r="C139" s="2" t="s">
        <v>436</v>
      </c>
      <c r="D139" s="2" t="s">
        <v>628</v>
      </c>
      <c r="E139" s="61">
        <v>0</v>
      </c>
      <c r="F139" s="61">
        <v>0</v>
      </c>
      <c r="G139" s="61">
        <v>3</v>
      </c>
      <c r="H139" s="61">
        <v>1</v>
      </c>
      <c r="I139" s="61">
        <v>0</v>
      </c>
      <c r="J139" s="61">
        <v>0</v>
      </c>
      <c r="K139" s="61">
        <v>0</v>
      </c>
      <c r="L139" s="61">
        <f t="shared" si="37"/>
        <v>4</v>
      </c>
    </row>
    <row r="140" spans="5:12" ht="11.25">
      <c r="E140" s="61"/>
      <c r="F140" s="61"/>
      <c r="G140" s="61"/>
      <c r="H140" s="61"/>
      <c r="I140" s="61"/>
      <c r="J140" s="61"/>
      <c r="K140" s="61"/>
      <c r="L140" s="61"/>
    </row>
    <row r="141" spans="1:12" ht="11.25">
      <c r="A141" s="67" t="s">
        <v>18</v>
      </c>
      <c r="B141" s="115"/>
      <c r="C141" s="67"/>
      <c r="D141" s="67"/>
      <c r="E141" s="66">
        <f aca="true" t="shared" si="38" ref="E141:K141">E142+E144+E147+E151</f>
        <v>0</v>
      </c>
      <c r="F141" s="66">
        <f t="shared" si="38"/>
        <v>1</v>
      </c>
      <c r="G141" s="66">
        <f t="shared" si="38"/>
        <v>8</v>
      </c>
      <c r="H141" s="66">
        <f t="shared" si="38"/>
        <v>8</v>
      </c>
      <c r="I141" s="66">
        <f t="shared" si="38"/>
        <v>3</v>
      </c>
      <c r="J141" s="66">
        <f t="shared" si="38"/>
        <v>1</v>
      </c>
      <c r="K141" s="66">
        <f t="shared" si="38"/>
        <v>0</v>
      </c>
      <c r="L141" s="66">
        <f t="shared" si="37"/>
        <v>21</v>
      </c>
    </row>
    <row r="142" spans="2:12" ht="11.25">
      <c r="B142" s="65" t="s">
        <v>640</v>
      </c>
      <c r="E142" s="61">
        <f aca="true" t="shared" si="39" ref="E142:K142">SUM(E143)</f>
        <v>0</v>
      </c>
      <c r="F142" s="61">
        <f t="shared" si="39"/>
        <v>0</v>
      </c>
      <c r="G142" s="61">
        <f t="shared" si="39"/>
        <v>0</v>
      </c>
      <c r="H142" s="61">
        <f t="shared" si="39"/>
        <v>3</v>
      </c>
      <c r="I142" s="61">
        <f t="shared" si="39"/>
        <v>0</v>
      </c>
      <c r="J142" s="61">
        <f t="shared" si="39"/>
        <v>0</v>
      </c>
      <c r="K142" s="61">
        <f t="shared" si="39"/>
        <v>0</v>
      </c>
      <c r="L142" s="61">
        <f t="shared" si="37"/>
        <v>3</v>
      </c>
    </row>
    <row r="143" spans="3:12" ht="11.25">
      <c r="C143" s="2" t="s">
        <v>437</v>
      </c>
      <c r="D143" s="2" t="s">
        <v>438</v>
      </c>
      <c r="E143" s="61">
        <v>0</v>
      </c>
      <c r="F143" s="61">
        <v>0</v>
      </c>
      <c r="G143" s="61">
        <v>0</v>
      </c>
      <c r="H143" s="61">
        <v>3</v>
      </c>
      <c r="I143" s="61">
        <v>0</v>
      </c>
      <c r="J143" s="61">
        <v>0</v>
      </c>
      <c r="K143" s="61">
        <v>0</v>
      </c>
      <c r="L143" s="61">
        <f t="shared" si="37"/>
        <v>3</v>
      </c>
    </row>
    <row r="144" spans="2:12" ht="11.25">
      <c r="B144" s="65" t="s">
        <v>439</v>
      </c>
      <c r="E144" s="61">
        <f aca="true" t="shared" si="40" ref="E144:K144">SUM(E145:E146)</f>
        <v>0</v>
      </c>
      <c r="F144" s="61">
        <f t="shared" si="40"/>
        <v>0</v>
      </c>
      <c r="G144" s="61">
        <f t="shared" si="40"/>
        <v>7</v>
      </c>
      <c r="H144" s="61">
        <f t="shared" si="40"/>
        <v>2</v>
      </c>
      <c r="I144" s="61">
        <f t="shared" si="40"/>
        <v>2</v>
      </c>
      <c r="J144" s="61">
        <f t="shared" si="40"/>
        <v>1</v>
      </c>
      <c r="K144" s="61">
        <f t="shared" si="40"/>
        <v>0</v>
      </c>
      <c r="L144" s="61">
        <f t="shared" si="37"/>
        <v>12</v>
      </c>
    </row>
    <row r="145" spans="3:12" ht="11.25">
      <c r="C145" s="2" t="s">
        <v>440</v>
      </c>
      <c r="D145" s="2" t="s">
        <v>441</v>
      </c>
      <c r="E145" s="61">
        <v>0</v>
      </c>
      <c r="F145" s="61">
        <v>0</v>
      </c>
      <c r="G145" s="61">
        <v>7</v>
      </c>
      <c r="H145" s="61">
        <v>1</v>
      </c>
      <c r="I145" s="61">
        <v>2</v>
      </c>
      <c r="J145" s="61">
        <v>1</v>
      </c>
      <c r="K145" s="61">
        <v>0</v>
      </c>
      <c r="L145" s="61">
        <f t="shared" si="37"/>
        <v>11</v>
      </c>
    </row>
    <row r="146" spans="3:12" ht="11.25">
      <c r="C146" s="2" t="s">
        <v>448</v>
      </c>
      <c r="D146" s="2" t="s">
        <v>449</v>
      </c>
      <c r="E146" s="61">
        <v>0</v>
      </c>
      <c r="F146" s="61">
        <v>0</v>
      </c>
      <c r="G146" s="61">
        <v>0</v>
      </c>
      <c r="H146" s="61">
        <v>1</v>
      </c>
      <c r="I146" s="61">
        <v>0</v>
      </c>
      <c r="J146" s="61">
        <v>0</v>
      </c>
      <c r="K146" s="61">
        <v>0</v>
      </c>
      <c r="L146" s="61">
        <f t="shared" si="37"/>
        <v>1</v>
      </c>
    </row>
    <row r="147" spans="2:12" ht="11.25">
      <c r="B147" s="65" t="s">
        <v>458</v>
      </c>
      <c r="E147" s="61">
        <f aca="true" t="shared" si="41" ref="E147:K147">SUM(E148:E150)</f>
        <v>0</v>
      </c>
      <c r="F147" s="61">
        <f t="shared" si="41"/>
        <v>0</v>
      </c>
      <c r="G147" s="61">
        <f t="shared" si="41"/>
        <v>1</v>
      </c>
      <c r="H147" s="61">
        <f t="shared" si="41"/>
        <v>1</v>
      </c>
      <c r="I147" s="61">
        <f t="shared" si="41"/>
        <v>1</v>
      </c>
      <c r="J147" s="61">
        <f t="shared" si="41"/>
        <v>0</v>
      </c>
      <c r="K147" s="61">
        <f t="shared" si="41"/>
        <v>0</v>
      </c>
      <c r="L147" s="61">
        <f t="shared" si="37"/>
        <v>3</v>
      </c>
    </row>
    <row r="148" spans="3:12" ht="11.25">
      <c r="C148" s="2" t="s">
        <v>471</v>
      </c>
      <c r="D148" s="2" t="s">
        <v>588</v>
      </c>
      <c r="E148" s="61">
        <v>0</v>
      </c>
      <c r="F148" s="61">
        <v>0</v>
      </c>
      <c r="G148" s="61">
        <v>0</v>
      </c>
      <c r="H148" s="61">
        <v>1</v>
      </c>
      <c r="I148" s="61">
        <v>0</v>
      </c>
      <c r="J148" s="61">
        <v>0</v>
      </c>
      <c r="K148" s="61">
        <v>0</v>
      </c>
      <c r="L148" s="61">
        <f t="shared" si="37"/>
        <v>1</v>
      </c>
    </row>
    <row r="149" spans="3:12" ht="11.25">
      <c r="C149" s="2" t="s">
        <v>475</v>
      </c>
      <c r="D149" s="2" t="s">
        <v>592</v>
      </c>
      <c r="E149" s="61">
        <v>0</v>
      </c>
      <c r="F149" s="61">
        <v>0</v>
      </c>
      <c r="G149" s="61">
        <v>1</v>
      </c>
      <c r="H149" s="61">
        <v>0</v>
      </c>
      <c r="I149" s="61">
        <v>0</v>
      </c>
      <c r="J149" s="61">
        <v>0</v>
      </c>
      <c r="K149" s="61">
        <v>0</v>
      </c>
      <c r="L149" s="61">
        <f t="shared" si="37"/>
        <v>1</v>
      </c>
    </row>
    <row r="150" spans="3:12" ht="11.25">
      <c r="C150" s="2" t="s">
        <v>478</v>
      </c>
      <c r="D150" s="2" t="s">
        <v>677</v>
      </c>
      <c r="E150" s="61">
        <v>0</v>
      </c>
      <c r="F150" s="61">
        <v>0</v>
      </c>
      <c r="G150" s="61">
        <v>0</v>
      </c>
      <c r="H150" s="61">
        <v>0</v>
      </c>
      <c r="I150" s="61">
        <v>1</v>
      </c>
      <c r="J150" s="61">
        <v>0</v>
      </c>
      <c r="K150" s="61">
        <v>0</v>
      </c>
      <c r="L150" s="61">
        <f t="shared" si="37"/>
        <v>1</v>
      </c>
    </row>
    <row r="151" spans="2:12" ht="11.25">
      <c r="B151" s="65" t="s">
        <v>489</v>
      </c>
      <c r="E151" s="61">
        <f aca="true" t="shared" si="42" ref="E151:K151">SUM(E152:E153)</f>
        <v>0</v>
      </c>
      <c r="F151" s="61">
        <f t="shared" si="42"/>
        <v>1</v>
      </c>
      <c r="G151" s="61">
        <f t="shared" si="42"/>
        <v>0</v>
      </c>
      <c r="H151" s="61">
        <f t="shared" si="42"/>
        <v>2</v>
      </c>
      <c r="I151" s="61">
        <f t="shared" si="42"/>
        <v>0</v>
      </c>
      <c r="J151" s="61">
        <f t="shared" si="42"/>
        <v>0</v>
      </c>
      <c r="K151" s="61">
        <f t="shared" si="42"/>
        <v>0</v>
      </c>
      <c r="L151" s="61">
        <f t="shared" si="37"/>
        <v>3</v>
      </c>
    </row>
    <row r="152" spans="3:12" ht="11.25">
      <c r="C152" s="2" t="s">
        <v>494</v>
      </c>
      <c r="D152" s="2" t="s">
        <v>495</v>
      </c>
      <c r="E152" s="61">
        <v>0</v>
      </c>
      <c r="F152" s="61">
        <v>0</v>
      </c>
      <c r="G152" s="61">
        <v>0</v>
      </c>
      <c r="H152" s="61">
        <v>1</v>
      </c>
      <c r="I152" s="61">
        <v>0</v>
      </c>
      <c r="J152" s="61">
        <v>0</v>
      </c>
      <c r="K152" s="61">
        <v>0</v>
      </c>
      <c r="L152" s="61">
        <f t="shared" si="37"/>
        <v>1</v>
      </c>
    </row>
    <row r="153" spans="3:12" ht="11.25">
      <c r="C153" s="2" t="s">
        <v>496</v>
      </c>
      <c r="D153" s="2" t="s">
        <v>497</v>
      </c>
      <c r="E153" s="61">
        <v>0</v>
      </c>
      <c r="F153" s="61">
        <v>1</v>
      </c>
      <c r="G153" s="61">
        <v>0</v>
      </c>
      <c r="H153" s="61">
        <v>1</v>
      </c>
      <c r="I153" s="61">
        <v>0</v>
      </c>
      <c r="J153" s="61">
        <v>0</v>
      </c>
      <c r="K153" s="61">
        <v>0</v>
      </c>
      <c r="L153" s="61">
        <f t="shared" si="37"/>
        <v>2</v>
      </c>
    </row>
    <row r="154" spans="5:12" ht="11.25">
      <c r="E154" s="61"/>
      <c r="F154" s="61"/>
      <c r="G154" s="61"/>
      <c r="H154" s="61"/>
      <c r="I154" s="61"/>
      <c r="J154" s="61"/>
      <c r="K154" s="61"/>
      <c r="L154" s="61"/>
    </row>
    <row r="155" spans="1:12" ht="11.25">
      <c r="A155" s="67" t="s">
        <v>0</v>
      </c>
      <c r="B155" s="115"/>
      <c r="C155" s="67"/>
      <c r="D155" s="67"/>
      <c r="E155" s="66">
        <f aca="true" t="shared" si="43" ref="E155:K155">E156</f>
        <v>0</v>
      </c>
      <c r="F155" s="66">
        <f t="shared" si="43"/>
        <v>0</v>
      </c>
      <c r="G155" s="66">
        <f t="shared" si="43"/>
        <v>1</v>
      </c>
      <c r="H155" s="66">
        <f t="shared" si="43"/>
        <v>1</v>
      </c>
      <c r="I155" s="66">
        <f t="shared" si="43"/>
        <v>0</v>
      </c>
      <c r="J155" s="66">
        <f t="shared" si="43"/>
        <v>0</v>
      </c>
      <c r="K155" s="66">
        <f t="shared" si="43"/>
        <v>0</v>
      </c>
      <c r="L155" s="66">
        <f t="shared" si="37"/>
        <v>2</v>
      </c>
    </row>
    <row r="156" spans="2:12" ht="11.25">
      <c r="B156" s="65" t="s">
        <v>0</v>
      </c>
      <c r="E156" s="61">
        <f aca="true" t="shared" si="44" ref="E156:K156">SUM(E157:E157)</f>
        <v>0</v>
      </c>
      <c r="F156" s="61">
        <f t="shared" si="44"/>
        <v>0</v>
      </c>
      <c r="G156" s="61">
        <f t="shared" si="44"/>
        <v>1</v>
      </c>
      <c r="H156" s="61">
        <f t="shared" si="44"/>
        <v>1</v>
      </c>
      <c r="I156" s="61">
        <f t="shared" si="44"/>
        <v>0</v>
      </c>
      <c r="J156" s="61">
        <f t="shared" si="44"/>
        <v>0</v>
      </c>
      <c r="K156" s="61">
        <f t="shared" si="44"/>
        <v>0</v>
      </c>
      <c r="L156" s="61">
        <f t="shared" si="37"/>
        <v>2</v>
      </c>
    </row>
    <row r="157" spans="3:12" ht="11.25">
      <c r="C157" s="2" t="s">
        <v>506</v>
      </c>
      <c r="D157" s="2" t="s">
        <v>507</v>
      </c>
      <c r="E157" s="61">
        <v>0</v>
      </c>
      <c r="F157" s="61">
        <v>0</v>
      </c>
      <c r="G157" s="61">
        <v>1</v>
      </c>
      <c r="H157" s="61">
        <v>1</v>
      </c>
      <c r="I157" s="61">
        <v>0</v>
      </c>
      <c r="J157" s="61">
        <v>0</v>
      </c>
      <c r="K157" s="61">
        <v>0</v>
      </c>
      <c r="L157" s="61">
        <f t="shared" si="37"/>
        <v>2</v>
      </c>
    </row>
    <row r="158" spans="5:12" ht="11.25">
      <c r="E158" s="61"/>
      <c r="F158" s="61"/>
      <c r="G158" s="61"/>
      <c r="H158" s="61"/>
      <c r="I158" s="61"/>
      <c r="J158" s="61"/>
      <c r="K158" s="61"/>
      <c r="L158" s="61"/>
    </row>
    <row r="159" spans="1:12" ht="11.25">
      <c r="A159" s="67" t="s">
        <v>17</v>
      </c>
      <c r="B159" s="115"/>
      <c r="C159" s="67"/>
      <c r="D159" s="67"/>
      <c r="E159" s="66">
        <f aca="true" t="shared" si="45" ref="E159:K159">+E160</f>
        <v>4</v>
      </c>
      <c r="F159" s="66">
        <f t="shared" si="45"/>
        <v>18</v>
      </c>
      <c r="G159" s="66">
        <f t="shared" si="45"/>
        <v>70</v>
      </c>
      <c r="H159" s="66">
        <f t="shared" si="45"/>
        <v>58</v>
      </c>
      <c r="I159" s="66">
        <f t="shared" si="45"/>
        <v>4</v>
      </c>
      <c r="J159" s="66">
        <f t="shared" si="45"/>
        <v>0</v>
      </c>
      <c r="K159" s="66">
        <f t="shared" si="45"/>
        <v>28</v>
      </c>
      <c r="L159" s="66">
        <f>L160</f>
        <v>182</v>
      </c>
    </row>
    <row r="160" spans="2:12" ht="11.25">
      <c r="B160" s="65" t="s">
        <v>523</v>
      </c>
      <c r="E160" s="61">
        <f aca="true" t="shared" si="46" ref="E160:L160">SUM(E161:E162)</f>
        <v>4</v>
      </c>
      <c r="F160" s="61">
        <f t="shared" si="46"/>
        <v>18</v>
      </c>
      <c r="G160" s="61">
        <f t="shared" si="46"/>
        <v>70</v>
      </c>
      <c r="H160" s="61">
        <f t="shared" si="46"/>
        <v>58</v>
      </c>
      <c r="I160" s="61">
        <f t="shared" si="46"/>
        <v>4</v>
      </c>
      <c r="J160" s="61">
        <f t="shared" si="46"/>
        <v>0</v>
      </c>
      <c r="K160" s="61">
        <f t="shared" si="46"/>
        <v>28</v>
      </c>
      <c r="L160" s="61">
        <f t="shared" si="46"/>
        <v>182</v>
      </c>
    </row>
    <row r="161" spans="3:12" ht="11.25">
      <c r="C161" s="2" t="s">
        <v>526</v>
      </c>
      <c r="D161" s="2" t="s">
        <v>527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28</v>
      </c>
      <c r="L161" s="61">
        <v>28</v>
      </c>
    </row>
    <row r="162" spans="3:12" ht="11.25">
      <c r="C162" s="2" t="s">
        <v>529</v>
      </c>
      <c r="D162" s="2" t="s">
        <v>530</v>
      </c>
      <c r="E162" s="61">
        <v>4</v>
      </c>
      <c r="F162" s="61">
        <v>18</v>
      </c>
      <c r="G162" s="61">
        <v>70</v>
      </c>
      <c r="H162" s="61">
        <v>58</v>
      </c>
      <c r="I162" s="61">
        <v>4</v>
      </c>
      <c r="J162" s="61">
        <v>0</v>
      </c>
      <c r="K162" s="61">
        <v>0</v>
      </c>
      <c r="L162" s="61">
        <f>SUM(E162:K162)</f>
        <v>154</v>
      </c>
    </row>
  </sheetData>
  <sheetProtection/>
  <mergeCells count="4">
    <mergeCell ref="A1:L1"/>
    <mergeCell ref="A2:L2"/>
    <mergeCell ref="A3:L3"/>
    <mergeCell ref="F6:J6"/>
  </mergeCells>
  <printOptions/>
  <pageMargins left="0.6" right="0.5" top="0.4" bottom="0.53" header="0.3" footer="0.3"/>
  <pageSetup horizontalDpi="600" verticalDpi="600" orientation="portrait" r:id="rId1"/>
  <headerFooter>
    <oddFooter>&amp;C- &amp;P+10 -</oddFooter>
  </headerFooter>
  <rowBreaks count="1" manualBreakCount="1">
    <brk id="119" max="11" man="1"/>
  </rowBreaks>
  <ignoredErrors>
    <ignoredError sqref="C18 C65:C67 C84 C95 B97:C97 C128 C145 B98:C98 B99:C9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84"/>
  <sheetViews>
    <sheetView showGridLines="0" workbookViewId="0" topLeftCell="A1">
      <selection activeCell="A1" sqref="A1:H1"/>
    </sheetView>
  </sheetViews>
  <sheetFormatPr defaultColWidth="9.33203125" defaultRowHeight="12.75"/>
  <cols>
    <col min="1" max="1" width="3.16015625" style="36" customWidth="1"/>
    <col min="2" max="2" width="2.83203125" style="111" customWidth="1"/>
    <col min="3" max="3" width="7.33203125" style="36" customWidth="1"/>
    <col min="4" max="4" width="63.33203125" style="36" customWidth="1"/>
    <col min="5" max="5" width="7.83203125" style="106" customWidth="1"/>
    <col min="6" max="7" width="7.33203125" style="106" customWidth="1"/>
    <col min="8" max="9" width="7.33203125" style="36" customWidth="1"/>
    <col min="10" max="17" width="4.33203125" style="36" customWidth="1"/>
    <col min="18" max="16384" width="9.33203125" style="36" customWidth="1"/>
  </cols>
  <sheetData>
    <row r="1" spans="1:10" ht="12">
      <c r="A1" s="184" t="s">
        <v>41</v>
      </c>
      <c r="B1" s="184"/>
      <c r="C1" s="184"/>
      <c r="D1" s="184"/>
      <c r="E1" s="184"/>
      <c r="F1" s="184"/>
      <c r="G1" s="184"/>
      <c r="H1" s="184"/>
      <c r="I1" s="38"/>
      <c r="J1" s="38"/>
    </row>
    <row r="2" spans="1:10" ht="12">
      <c r="A2" s="184" t="s">
        <v>22</v>
      </c>
      <c r="B2" s="184"/>
      <c r="C2" s="184"/>
      <c r="D2" s="184"/>
      <c r="E2" s="184"/>
      <c r="F2" s="184"/>
      <c r="G2" s="184"/>
      <c r="H2" s="184"/>
      <c r="I2" s="38"/>
      <c r="J2" s="38"/>
    </row>
    <row r="3" spans="1:10" ht="12">
      <c r="A3" s="184" t="s">
        <v>690</v>
      </c>
      <c r="B3" s="184"/>
      <c r="C3" s="184"/>
      <c r="D3" s="184"/>
      <c r="E3" s="184"/>
      <c r="F3" s="184"/>
      <c r="G3" s="184"/>
      <c r="H3" s="184"/>
      <c r="I3" s="38"/>
      <c r="J3" s="38"/>
    </row>
    <row r="4" ht="12">
      <c r="A4" s="68"/>
    </row>
    <row r="5" spans="3:10" ht="12">
      <c r="C5" s="57" t="s">
        <v>608</v>
      </c>
      <c r="E5" s="107" t="s">
        <v>6</v>
      </c>
      <c r="F5" s="107" t="s">
        <v>58</v>
      </c>
      <c r="G5" s="107" t="s">
        <v>59</v>
      </c>
      <c r="H5" s="56" t="s">
        <v>1</v>
      </c>
      <c r="I5" s="56"/>
      <c r="J5" s="56"/>
    </row>
    <row r="6" spans="1:10" ht="12">
      <c r="A6" s="57" t="s">
        <v>10</v>
      </c>
      <c r="E6" s="108">
        <f>E7+E27+E58+E65+E76+E81</f>
        <v>181</v>
      </c>
      <c r="F6" s="108">
        <f>F7+F27+F58+F65+F76+F81</f>
        <v>2</v>
      </c>
      <c r="G6" s="108">
        <f>G7+G27+G58+G65+G76+G81</f>
        <v>5</v>
      </c>
      <c r="H6" s="108">
        <f>H7+H27+H58+H65+H76+H81</f>
        <v>188</v>
      </c>
      <c r="I6" s="57"/>
      <c r="J6" s="57"/>
    </row>
    <row r="7" spans="1:10" ht="12">
      <c r="A7" s="57" t="s">
        <v>9</v>
      </c>
      <c r="B7" s="112"/>
      <c r="C7" s="57"/>
      <c r="D7" s="57"/>
      <c r="E7" s="108">
        <f>E8+E10+E12+E14+E19+E21</f>
        <v>27</v>
      </c>
      <c r="F7" s="108">
        <f>F8+F10+F12+F14+F19+F21</f>
        <v>0</v>
      </c>
      <c r="G7" s="108">
        <f>G8+G10+G12+G14+G19+G21</f>
        <v>0</v>
      </c>
      <c r="H7" s="70">
        <f>SUM(E7:G7)</f>
        <v>27</v>
      </c>
      <c r="I7" s="37"/>
      <c r="J7" s="37"/>
    </row>
    <row r="8" spans="2:12" ht="12">
      <c r="B8" s="111" t="s">
        <v>77</v>
      </c>
      <c r="E8" s="104">
        <f>SUM(E9:E9)</f>
        <v>1</v>
      </c>
      <c r="F8" s="104">
        <f>SUM(F9:F9)</f>
        <v>0</v>
      </c>
      <c r="G8" s="104">
        <f>SUM(G9:G9)</f>
        <v>0</v>
      </c>
      <c r="H8" s="61">
        <f>SUM(E8:G8)</f>
        <v>1</v>
      </c>
      <c r="I8" s="2"/>
      <c r="J8" s="2"/>
      <c r="K8" s="2"/>
      <c r="L8" s="2"/>
    </row>
    <row r="9" spans="3:12" ht="12">
      <c r="C9" s="36" t="s">
        <v>88</v>
      </c>
      <c r="D9" s="36" t="s">
        <v>79</v>
      </c>
      <c r="E9" s="104">
        <v>1</v>
      </c>
      <c r="F9" s="104">
        <v>0</v>
      </c>
      <c r="G9" s="104">
        <v>0</v>
      </c>
      <c r="H9" s="61">
        <f aca="true" t="shared" si="0" ref="H9:H47">SUM(E9:G9)</f>
        <v>1</v>
      </c>
      <c r="I9" s="2"/>
      <c r="J9" s="2"/>
      <c r="K9" s="2"/>
      <c r="L9" s="2"/>
    </row>
    <row r="10" spans="2:12" ht="12">
      <c r="B10" s="111" t="s">
        <v>105</v>
      </c>
      <c r="E10" s="104">
        <f>SUM(E11)</f>
        <v>2</v>
      </c>
      <c r="F10" s="104">
        <f>SUM(F11)</f>
        <v>0</v>
      </c>
      <c r="G10" s="104">
        <f>SUM(G11)</f>
        <v>0</v>
      </c>
      <c r="H10" s="61">
        <f t="shared" si="0"/>
        <v>2</v>
      </c>
      <c r="I10" s="2"/>
      <c r="J10" s="2"/>
      <c r="K10" s="2"/>
      <c r="L10" s="2"/>
    </row>
    <row r="11" spans="3:12" ht="12">
      <c r="C11" s="36" t="s">
        <v>106</v>
      </c>
      <c r="D11" s="36" t="s">
        <v>107</v>
      </c>
      <c r="E11" s="104">
        <v>2</v>
      </c>
      <c r="F11" s="104">
        <v>0</v>
      </c>
      <c r="G11" s="104">
        <v>0</v>
      </c>
      <c r="H11" s="61">
        <f t="shared" si="0"/>
        <v>2</v>
      </c>
      <c r="I11" s="2"/>
      <c r="J11" s="2"/>
      <c r="K11" s="2"/>
      <c r="L11" s="2"/>
    </row>
    <row r="12" spans="2:12" ht="12">
      <c r="B12" s="111" t="s">
        <v>108</v>
      </c>
      <c r="E12" s="104">
        <f>SUM(E13:E13)</f>
        <v>1</v>
      </c>
      <c r="F12" s="104">
        <f>SUM(F13:F13)</f>
        <v>0</v>
      </c>
      <c r="G12" s="104">
        <f>SUM(G13:G13)</f>
        <v>0</v>
      </c>
      <c r="H12" s="61">
        <f t="shared" si="0"/>
        <v>1</v>
      </c>
      <c r="I12" s="2"/>
      <c r="J12" s="2"/>
      <c r="K12" s="2"/>
      <c r="L12" s="2"/>
    </row>
    <row r="13" spans="3:12" ht="12">
      <c r="C13" s="36" t="s">
        <v>109</v>
      </c>
      <c r="D13" s="36" t="s">
        <v>110</v>
      </c>
      <c r="E13" s="104">
        <v>1</v>
      </c>
      <c r="F13" s="104">
        <v>0</v>
      </c>
      <c r="G13" s="104">
        <v>0</v>
      </c>
      <c r="H13" s="61">
        <f t="shared" si="0"/>
        <v>1</v>
      </c>
      <c r="I13" s="2"/>
      <c r="J13" s="2"/>
      <c r="K13" s="2"/>
      <c r="L13" s="2"/>
    </row>
    <row r="14" spans="2:12" ht="12">
      <c r="B14" s="111" t="s">
        <v>609</v>
      </c>
      <c r="E14" s="104">
        <f>SUM(E15:E18)</f>
        <v>9</v>
      </c>
      <c r="F14" s="104">
        <f>SUM(F15:F18)</f>
        <v>0</v>
      </c>
      <c r="G14" s="104">
        <f>SUM(G15:G18)</f>
        <v>0</v>
      </c>
      <c r="H14" s="61">
        <f t="shared" si="0"/>
        <v>9</v>
      </c>
      <c r="I14" s="2"/>
      <c r="J14" s="2"/>
      <c r="K14" s="2"/>
      <c r="L14" s="2"/>
    </row>
    <row r="15" spans="3:12" ht="12">
      <c r="C15" s="36" t="s">
        <v>136</v>
      </c>
      <c r="D15" s="36" t="s">
        <v>137</v>
      </c>
      <c r="E15" s="104">
        <v>4</v>
      </c>
      <c r="F15" s="104">
        <v>0</v>
      </c>
      <c r="G15" s="104">
        <v>0</v>
      </c>
      <c r="H15" s="61">
        <f t="shared" si="0"/>
        <v>4</v>
      </c>
      <c r="I15" s="2"/>
      <c r="J15" s="2"/>
      <c r="K15" s="2"/>
      <c r="L15" s="2"/>
    </row>
    <row r="16" spans="3:12" ht="12">
      <c r="C16" s="36" t="s">
        <v>139</v>
      </c>
      <c r="D16" s="36" t="s">
        <v>600</v>
      </c>
      <c r="E16" s="104">
        <v>1</v>
      </c>
      <c r="F16" s="104">
        <v>0</v>
      </c>
      <c r="G16" s="104">
        <v>0</v>
      </c>
      <c r="H16" s="61">
        <f t="shared" si="0"/>
        <v>1</v>
      </c>
      <c r="I16" s="2"/>
      <c r="J16" s="2"/>
      <c r="K16" s="2"/>
      <c r="L16" s="2"/>
    </row>
    <row r="17" spans="3:12" ht="12">
      <c r="C17" s="36" t="s">
        <v>140</v>
      </c>
      <c r="D17" s="36" t="s">
        <v>601</v>
      </c>
      <c r="E17" s="104">
        <v>3</v>
      </c>
      <c r="F17" s="104">
        <v>0</v>
      </c>
      <c r="G17" s="104">
        <v>0</v>
      </c>
      <c r="H17" s="61">
        <f t="shared" si="0"/>
        <v>3</v>
      </c>
      <c r="I17" s="2"/>
      <c r="J17" s="2"/>
      <c r="K17" s="2"/>
      <c r="L17" s="2"/>
    </row>
    <row r="18" spans="3:12" ht="12">
      <c r="C18" s="36" t="s">
        <v>141</v>
      </c>
      <c r="D18" s="36" t="s">
        <v>599</v>
      </c>
      <c r="E18" s="104">
        <v>1</v>
      </c>
      <c r="F18" s="104">
        <v>0</v>
      </c>
      <c r="G18" s="104">
        <v>0</v>
      </c>
      <c r="H18" s="61">
        <f t="shared" si="0"/>
        <v>1</v>
      </c>
      <c r="I18" s="2"/>
      <c r="J18" s="2"/>
      <c r="K18" s="2"/>
      <c r="L18" s="2"/>
    </row>
    <row r="19" spans="2:12" ht="12">
      <c r="B19" s="111" t="s">
        <v>550</v>
      </c>
      <c r="E19" s="104">
        <f>SUM(E20:E20)</f>
        <v>2</v>
      </c>
      <c r="F19" s="104">
        <f>SUM(F20:F20)</f>
        <v>0</v>
      </c>
      <c r="G19" s="104">
        <f>SUM(G20:G20)</f>
        <v>0</v>
      </c>
      <c r="H19" s="61">
        <f t="shared" si="0"/>
        <v>2</v>
      </c>
      <c r="I19" s="2"/>
      <c r="J19" s="2"/>
      <c r="K19" s="2"/>
      <c r="L19" s="2"/>
    </row>
    <row r="20" spans="3:12" ht="12">
      <c r="C20" s="36" t="s">
        <v>156</v>
      </c>
      <c r="D20" s="36" t="s">
        <v>602</v>
      </c>
      <c r="E20" s="104">
        <v>2</v>
      </c>
      <c r="F20" s="104">
        <v>0</v>
      </c>
      <c r="G20" s="104">
        <v>0</v>
      </c>
      <c r="H20" s="61">
        <f>SUM(E20:G20)</f>
        <v>2</v>
      </c>
      <c r="I20" s="2"/>
      <c r="J20" s="2"/>
      <c r="K20" s="2"/>
      <c r="L20" s="2"/>
    </row>
    <row r="21" spans="2:12" ht="12">
      <c r="B21" s="111" t="s">
        <v>165</v>
      </c>
      <c r="E21" s="104">
        <f>SUM(E22:E25)</f>
        <v>12</v>
      </c>
      <c r="F21" s="104">
        <f>SUM(F22:F25)</f>
        <v>0</v>
      </c>
      <c r="G21" s="104">
        <f>SUM(G22:G25)</f>
        <v>0</v>
      </c>
      <c r="H21" s="61">
        <f t="shared" si="0"/>
        <v>12</v>
      </c>
      <c r="I21" s="2"/>
      <c r="J21" s="2"/>
      <c r="K21" s="2"/>
      <c r="L21" s="2"/>
    </row>
    <row r="22" spans="3:12" ht="12">
      <c r="C22" s="36" t="s">
        <v>171</v>
      </c>
      <c r="D22" s="106" t="s">
        <v>707</v>
      </c>
      <c r="E22" s="104">
        <v>1</v>
      </c>
      <c r="F22" s="104">
        <v>0</v>
      </c>
      <c r="G22" s="104">
        <v>0</v>
      </c>
      <c r="H22" s="61">
        <f t="shared" si="0"/>
        <v>1</v>
      </c>
      <c r="I22" s="2"/>
      <c r="J22" s="2"/>
      <c r="K22" s="2"/>
      <c r="L22" s="2"/>
    </row>
    <row r="23" spans="3:12" ht="12">
      <c r="C23" s="36" t="s">
        <v>173</v>
      </c>
      <c r="D23" s="36" t="s">
        <v>167</v>
      </c>
      <c r="E23" s="104">
        <v>3</v>
      </c>
      <c r="F23" s="104">
        <v>0</v>
      </c>
      <c r="G23" s="104">
        <v>0</v>
      </c>
      <c r="H23" s="61">
        <f t="shared" si="0"/>
        <v>3</v>
      </c>
      <c r="I23" s="2"/>
      <c r="J23" s="2"/>
      <c r="K23" s="2"/>
      <c r="L23" s="2"/>
    </row>
    <row r="24" spans="3:12" ht="12">
      <c r="C24" s="36" t="s">
        <v>174</v>
      </c>
      <c r="D24" s="106" t="s">
        <v>708</v>
      </c>
      <c r="E24" s="104">
        <v>1</v>
      </c>
      <c r="F24" s="104">
        <v>0</v>
      </c>
      <c r="G24" s="104">
        <v>0</v>
      </c>
      <c r="H24" s="61">
        <f t="shared" si="0"/>
        <v>1</v>
      </c>
      <c r="I24" s="2"/>
      <c r="J24" s="2"/>
      <c r="K24" s="2"/>
      <c r="L24" s="2"/>
    </row>
    <row r="25" spans="3:12" ht="12">
      <c r="C25" s="36" t="s">
        <v>176</v>
      </c>
      <c r="D25" s="36" t="s">
        <v>177</v>
      </c>
      <c r="E25" s="104">
        <v>7</v>
      </c>
      <c r="F25" s="104">
        <v>0</v>
      </c>
      <c r="G25" s="104">
        <v>0</v>
      </c>
      <c r="H25" s="61">
        <f t="shared" si="0"/>
        <v>7</v>
      </c>
      <c r="I25" s="2"/>
      <c r="J25" s="2"/>
      <c r="K25" s="2"/>
      <c r="L25" s="2"/>
    </row>
    <row r="26" spans="3:12" ht="12">
      <c r="C26" s="105"/>
      <c r="E26" s="104"/>
      <c r="F26" s="104"/>
      <c r="G26" s="104"/>
      <c r="H26" s="61"/>
      <c r="I26" s="2"/>
      <c r="J26" s="2"/>
      <c r="K26" s="2"/>
      <c r="L26" s="2"/>
    </row>
    <row r="27" spans="1:12" ht="12">
      <c r="A27" s="57" t="s">
        <v>16</v>
      </c>
      <c r="B27" s="112"/>
      <c r="C27" s="57"/>
      <c r="D27" s="57"/>
      <c r="E27" s="109">
        <f>E28+E31+E33+E36+E38+E40+E42+E46+E48+E52+E54</f>
        <v>35</v>
      </c>
      <c r="F27" s="109">
        <f>F28+F31+F33+F36+F38+F40+F42+F46+F48+F52+F54</f>
        <v>0</v>
      </c>
      <c r="G27" s="109">
        <f>G28+G31+G33+G36+G38+G40+G42+G46+G48+G52+G54</f>
        <v>2</v>
      </c>
      <c r="H27" s="109">
        <f>H28+H31+H33+H36+H38+H40+H42+H46+H48+H52+H54</f>
        <v>37</v>
      </c>
      <c r="I27" s="2"/>
      <c r="J27" s="2"/>
      <c r="K27" s="2"/>
      <c r="L27" s="2"/>
    </row>
    <row r="28" spans="2:12" ht="12">
      <c r="B28" s="111" t="s">
        <v>186</v>
      </c>
      <c r="E28" s="104">
        <f>SUM(E29:E30)</f>
        <v>2</v>
      </c>
      <c r="F28" s="104">
        <f>SUM(F29:F29)</f>
        <v>0</v>
      </c>
      <c r="G28" s="104">
        <f>SUM(G29:G29)</f>
        <v>0</v>
      </c>
      <c r="H28" s="61">
        <f t="shared" si="0"/>
        <v>2</v>
      </c>
      <c r="I28" s="2"/>
      <c r="J28" s="2"/>
      <c r="K28" s="2"/>
      <c r="L28" s="2"/>
    </row>
    <row r="29" spans="3:12" ht="12">
      <c r="C29" s="36" t="s">
        <v>187</v>
      </c>
      <c r="D29" s="36" t="s">
        <v>188</v>
      </c>
      <c r="E29" s="104">
        <v>1</v>
      </c>
      <c r="F29" s="104">
        <v>0</v>
      </c>
      <c r="G29" s="104">
        <v>0</v>
      </c>
      <c r="H29" s="61">
        <f t="shared" si="0"/>
        <v>1</v>
      </c>
      <c r="I29" s="2"/>
      <c r="J29" s="2"/>
      <c r="K29" s="2"/>
      <c r="L29" s="2"/>
    </row>
    <row r="30" spans="3:12" ht="12">
      <c r="C30" s="36" t="s">
        <v>694</v>
      </c>
      <c r="D30" s="36" t="s">
        <v>705</v>
      </c>
      <c r="E30" s="104">
        <v>1</v>
      </c>
      <c r="F30" s="104">
        <v>0</v>
      </c>
      <c r="G30" s="104">
        <v>0</v>
      </c>
      <c r="H30" s="61">
        <f t="shared" si="0"/>
        <v>1</v>
      </c>
      <c r="I30" s="2"/>
      <c r="J30" s="2"/>
      <c r="K30" s="2"/>
      <c r="L30" s="2"/>
    </row>
    <row r="31" spans="2:12" ht="12">
      <c r="B31" s="111" t="s">
        <v>197</v>
      </c>
      <c r="E31" s="104">
        <f>SUM(E32:E32)</f>
        <v>2</v>
      </c>
      <c r="F31" s="104">
        <f>SUM(F32:F32)</f>
        <v>0</v>
      </c>
      <c r="G31" s="104">
        <f>SUM(G32:G32)</f>
        <v>0</v>
      </c>
      <c r="H31" s="61">
        <f t="shared" si="0"/>
        <v>2</v>
      </c>
      <c r="I31" s="2"/>
      <c r="J31" s="2"/>
      <c r="K31" s="2"/>
      <c r="L31" s="2"/>
    </row>
    <row r="32" spans="3:12" ht="12">
      <c r="C32" s="36" t="s">
        <v>200</v>
      </c>
      <c r="D32" s="36" t="s">
        <v>633</v>
      </c>
      <c r="E32" s="104">
        <v>2</v>
      </c>
      <c r="F32" s="104">
        <v>0</v>
      </c>
      <c r="G32" s="104">
        <v>0</v>
      </c>
      <c r="H32" s="61">
        <f t="shared" si="0"/>
        <v>2</v>
      </c>
      <c r="I32" s="2"/>
      <c r="J32" s="2"/>
      <c r="K32" s="2"/>
      <c r="L32" s="2"/>
    </row>
    <row r="33" spans="2:12" ht="12">
      <c r="B33" s="111" t="s">
        <v>208</v>
      </c>
      <c r="E33" s="104">
        <f>SUM(E34:E35)</f>
        <v>5</v>
      </c>
      <c r="F33" s="104">
        <f>SUM(F34:F35)</f>
        <v>0</v>
      </c>
      <c r="G33" s="104">
        <f>SUM(G34:G35)</f>
        <v>1</v>
      </c>
      <c r="H33" s="61">
        <f t="shared" si="0"/>
        <v>6</v>
      </c>
      <c r="I33" s="2"/>
      <c r="J33" s="2"/>
      <c r="K33" s="2"/>
      <c r="L33" s="2"/>
    </row>
    <row r="34" spans="3:12" ht="12">
      <c r="C34" s="36" t="s">
        <v>216</v>
      </c>
      <c r="D34" s="36" t="s">
        <v>217</v>
      </c>
      <c r="E34" s="104">
        <v>5</v>
      </c>
      <c r="F34" s="104">
        <v>0</v>
      </c>
      <c r="G34" s="104">
        <v>0</v>
      </c>
      <c r="H34" s="61">
        <f>SUM(E34:G34)</f>
        <v>5</v>
      </c>
      <c r="I34" s="2"/>
      <c r="J34" s="2"/>
      <c r="K34" s="2"/>
      <c r="L34" s="2"/>
    </row>
    <row r="35" spans="3:12" ht="12">
      <c r="C35" s="36" t="s">
        <v>209</v>
      </c>
      <c r="D35" s="36" t="s">
        <v>210</v>
      </c>
      <c r="E35" s="104">
        <v>0</v>
      </c>
      <c r="F35" s="104">
        <v>0</v>
      </c>
      <c r="G35" s="104">
        <v>1</v>
      </c>
      <c r="H35" s="61">
        <f>SUM(E35:G35)</f>
        <v>1</v>
      </c>
      <c r="I35" s="2"/>
      <c r="J35" s="2"/>
      <c r="K35" s="2"/>
      <c r="L35" s="2"/>
    </row>
    <row r="36" spans="2:12" ht="12">
      <c r="B36" s="111" t="s">
        <v>222</v>
      </c>
      <c r="E36" s="104">
        <f>SUM(E37)</f>
        <v>8</v>
      </c>
      <c r="F36" s="104">
        <f>SUM(F37)</f>
        <v>0</v>
      </c>
      <c r="G36" s="104">
        <f>SUM(G37)</f>
        <v>0</v>
      </c>
      <c r="H36" s="61">
        <f t="shared" si="0"/>
        <v>8</v>
      </c>
      <c r="I36" s="2"/>
      <c r="J36" s="2"/>
      <c r="K36" s="2"/>
      <c r="L36" s="2"/>
    </row>
    <row r="37" spans="3:12" ht="12">
      <c r="C37" s="36" t="s">
        <v>231</v>
      </c>
      <c r="D37" s="36" t="s">
        <v>232</v>
      </c>
      <c r="E37" s="104">
        <v>8</v>
      </c>
      <c r="F37" s="104">
        <v>0</v>
      </c>
      <c r="G37" s="104">
        <v>0</v>
      </c>
      <c r="H37" s="61">
        <f t="shared" si="0"/>
        <v>8</v>
      </c>
      <c r="I37" s="2"/>
      <c r="J37" s="2"/>
      <c r="K37" s="2"/>
      <c r="L37" s="2"/>
    </row>
    <row r="38" spans="2:12" ht="12">
      <c r="B38" s="111" t="s">
        <v>233</v>
      </c>
      <c r="E38" s="104">
        <f>SUM(E39)</f>
        <v>5</v>
      </c>
      <c r="F38" s="104">
        <f>SUM(F39)</f>
        <v>0</v>
      </c>
      <c r="G38" s="104">
        <f>SUM(G39)</f>
        <v>0</v>
      </c>
      <c r="H38" s="61">
        <f t="shared" si="0"/>
        <v>5</v>
      </c>
      <c r="I38" s="2"/>
      <c r="J38" s="2"/>
      <c r="K38" s="2"/>
      <c r="L38" s="2"/>
    </row>
    <row r="39" spans="3:12" ht="12">
      <c r="C39" s="36" t="s">
        <v>236</v>
      </c>
      <c r="D39" s="36" t="s">
        <v>237</v>
      </c>
      <c r="E39" s="104">
        <v>5</v>
      </c>
      <c r="F39" s="104">
        <v>0</v>
      </c>
      <c r="G39" s="104">
        <v>0</v>
      </c>
      <c r="H39" s="61">
        <f t="shared" si="0"/>
        <v>5</v>
      </c>
      <c r="I39" s="2"/>
      <c r="J39" s="2"/>
      <c r="K39" s="2"/>
      <c r="L39" s="2"/>
    </row>
    <row r="40" spans="2:12" ht="12">
      <c r="B40" s="111" t="s">
        <v>251</v>
      </c>
      <c r="E40" s="104">
        <f>SUM(E41)</f>
        <v>3</v>
      </c>
      <c r="F40" s="104">
        <f>SUM(F41)</f>
        <v>0</v>
      </c>
      <c r="G40" s="104">
        <f>SUM(G41)</f>
        <v>0</v>
      </c>
      <c r="H40" s="61">
        <f t="shared" si="0"/>
        <v>3</v>
      </c>
      <c r="I40" s="2"/>
      <c r="J40" s="2"/>
      <c r="K40" s="2"/>
      <c r="L40" s="2"/>
    </row>
    <row r="41" spans="3:12" ht="12">
      <c r="C41" s="36" t="s">
        <v>250</v>
      </c>
      <c r="D41" s="36" t="s">
        <v>251</v>
      </c>
      <c r="E41" s="104">
        <v>3</v>
      </c>
      <c r="F41" s="104">
        <v>0</v>
      </c>
      <c r="G41" s="104">
        <v>0</v>
      </c>
      <c r="H41" s="61">
        <f t="shared" si="0"/>
        <v>3</v>
      </c>
      <c r="I41" s="2"/>
      <c r="J41" s="2"/>
      <c r="K41" s="2"/>
      <c r="L41" s="2"/>
    </row>
    <row r="42" spans="2:12" ht="12">
      <c r="B42" s="111" t="s">
        <v>256</v>
      </c>
      <c r="E42" s="104">
        <f>SUM(E43:E45)</f>
        <v>3</v>
      </c>
      <c r="F42" s="104">
        <f>SUM(F43:F45)</f>
        <v>0</v>
      </c>
      <c r="G42" s="104">
        <f>SUM(G43:G45)</f>
        <v>1</v>
      </c>
      <c r="H42" s="61">
        <f t="shared" si="0"/>
        <v>4</v>
      </c>
      <c r="I42" s="2"/>
      <c r="J42" s="2"/>
      <c r="K42" s="2"/>
      <c r="L42" s="2"/>
    </row>
    <row r="43" spans="3:12" ht="12">
      <c r="C43" s="36" t="s">
        <v>261</v>
      </c>
      <c r="D43" s="36" t="s">
        <v>262</v>
      </c>
      <c r="E43" s="104">
        <v>2</v>
      </c>
      <c r="F43" s="104">
        <v>0</v>
      </c>
      <c r="G43" s="104">
        <v>0</v>
      </c>
      <c r="H43" s="61">
        <f>SUM(E43:G43)</f>
        <v>2</v>
      </c>
      <c r="I43" s="2"/>
      <c r="J43" s="2"/>
      <c r="K43" s="2"/>
      <c r="L43" s="2"/>
    </row>
    <row r="44" spans="3:12" ht="12">
      <c r="C44" s="36" t="s">
        <v>267</v>
      </c>
      <c r="D44" s="36" t="s">
        <v>268</v>
      </c>
      <c r="E44" s="104">
        <v>1</v>
      </c>
      <c r="F44" s="104">
        <v>0</v>
      </c>
      <c r="G44" s="104">
        <v>0</v>
      </c>
      <c r="H44" s="61">
        <f>SUM(E44:G44)</f>
        <v>1</v>
      </c>
      <c r="I44" s="2"/>
      <c r="J44" s="2"/>
      <c r="K44" s="2"/>
      <c r="L44" s="2"/>
    </row>
    <row r="45" spans="3:12" ht="12">
      <c r="C45" s="36" t="s">
        <v>257</v>
      </c>
      <c r="D45" s="36" t="s">
        <v>260</v>
      </c>
      <c r="E45" s="104">
        <v>0</v>
      </c>
      <c r="F45" s="104">
        <v>0</v>
      </c>
      <c r="G45" s="104">
        <v>1</v>
      </c>
      <c r="H45" s="61">
        <f>SUM(E45:G45)</f>
        <v>1</v>
      </c>
      <c r="I45" s="2"/>
      <c r="J45" s="2"/>
      <c r="K45" s="2"/>
      <c r="L45" s="2"/>
    </row>
    <row r="46" spans="2:12" ht="12">
      <c r="B46" s="111" t="s">
        <v>284</v>
      </c>
      <c r="E46" s="104">
        <f>SUM(E47:E47)</f>
        <v>1</v>
      </c>
      <c r="F46" s="104">
        <f>SUM(F47:F47)</f>
        <v>0</v>
      </c>
      <c r="G46" s="104">
        <f>SUM(G47:G47)</f>
        <v>0</v>
      </c>
      <c r="H46" s="61">
        <f t="shared" si="0"/>
        <v>1</v>
      </c>
      <c r="I46" s="2"/>
      <c r="J46" s="2"/>
      <c r="K46" s="2"/>
      <c r="L46" s="2"/>
    </row>
    <row r="47" spans="3:12" ht="12">
      <c r="C47" s="36" t="s">
        <v>287</v>
      </c>
      <c r="D47" s="36" t="s">
        <v>288</v>
      </c>
      <c r="E47" s="104">
        <v>1</v>
      </c>
      <c r="F47" s="104">
        <v>0</v>
      </c>
      <c r="G47" s="104">
        <v>0</v>
      </c>
      <c r="H47" s="61">
        <f t="shared" si="0"/>
        <v>1</v>
      </c>
      <c r="I47" s="2"/>
      <c r="J47" s="2"/>
      <c r="K47" s="2"/>
      <c r="L47" s="2"/>
    </row>
    <row r="48" spans="2:12" ht="12">
      <c r="B48" s="111" t="s">
        <v>310</v>
      </c>
      <c r="E48" s="104">
        <f>SUM(E49:E51)</f>
        <v>3</v>
      </c>
      <c r="F48" s="104">
        <f>SUM(F49:F51)</f>
        <v>0</v>
      </c>
      <c r="G48" s="104">
        <f>SUM(G49:G51)</f>
        <v>0</v>
      </c>
      <c r="H48" s="61">
        <f aca="true" t="shared" si="1" ref="H48:H83">SUM(E48:G48)</f>
        <v>3</v>
      </c>
      <c r="I48" s="2"/>
      <c r="J48" s="2"/>
      <c r="K48" s="2"/>
      <c r="L48" s="2"/>
    </row>
    <row r="49" spans="3:12" ht="12">
      <c r="C49" s="36" t="s">
        <v>311</v>
      </c>
      <c r="D49" s="36" t="s">
        <v>312</v>
      </c>
      <c r="E49" s="104">
        <v>1</v>
      </c>
      <c r="F49" s="104">
        <v>0</v>
      </c>
      <c r="G49" s="104">
        <v>0</v>
      </c>
      <c r="H49" s="61">
        <f t="shared" si="1"/>
        <v>1</v>
      </c>
      <c r="I49" s="2"/>
      <c r="J49" s="2"/>
      <c r="K49" s="2"/>
      <c r="L49" s="2"/>
    </row>
    <row r="50" spans="3:12" ht="12">
      <c r="C50" s="105" t="s">
        <v>318</v>
      </c>
      <c r="D50" s="106" t="s">
        <v>706</v>
      </c>
      <c r="E50" s="104">
        <v>1</v>
      </c>
      <c r="F50" s="104">
        <v>0</v>
      </c>
      <c r="G50" s="104">
        <v>0</v>
      </c>
      <c r="H50" s="61">
        <f t="shared" si="1"/>
        <v>1</v>
      </c>
      <c r="I50" s="2"/>
      <c r="J50" s="2"/>
      <c r="K50" s="2"/>
      <c r="L50" s="2"/>
    </row>
    <row r="51" spans="3:12" ht="12">
      <c r="C51" s="36" t="s">
        <v>322</v>
      </c>
      <c r="D51" s="36" t="s">
        <v>323</v>
      </c>
      <c r="E51" s="104">
        <v>1</v>
      </c>
      <c r="F51" s="104">
        <v>0</v>
      </c>
      <c r="G51" s="104">
        <v>0</v>
      </c>
      <c r="H51" s="61">
        <f>SUM(E51:G51)</f>
        <v>1</v>
      </c>
      <c r="I51" s="2"/>
      <c r="J51" s="2"/>
      <c r="K51" s="2"/>
      <c r="L51" s="2"/>
    </row>
    <row r="52" spans="2:12" ht="12">
      <c r="B52" s="111" t="s">
        <v>326</v>
      </c>
      <c r="E52" s="104">
        <f>SUM(E53)</f>
        <v>1</v>
      </c>
      <c r="F52" s="104">
        <f>SUM(F53)</f>
        <v>0</v>
      </c>
      <c r="G52" s="104">
        <f>SUM(G53)</f>
        <v>0</v>
      </c>
      <c r="H52" s="61">
        <f t="shared" si="1"/>
        <v>1</v>
      </c>
      <c r="I52" s="2"/>
      <c r="J52" s="2"/>
      <c r="K52" s="2"/>
      <c r="L52" s="2"/>
    </row>
    <row r="53" spans="3:12" ht="12">
      <c r="C53" s="36" t="s">
        <v>342</v>
      </c>
      <c r="D53" s="36" t="s">
        <v>343</v>
      </c>
      <c r="E53" s="104">
        <v>1</v>
      </c>
      <c r="F53" s="104">
        <v>0</v>
      </c>
      <c r="G53" s="104">
        <v>0</v>
      </c>
      <c r="H53" s="61">
        <f t="shared" si="1"/>
        <v>1</v>
      </c>
      <c r="I53" s="2"/>
      <c r="J53" s="2"/>
      <c r="K53" s="2"/>
      <c r="L53" s="2"/>
    </row>
    <row r="54" spans="2:12" ht="12">
      <c r="B54" s="111" t="s">
        <v>359</v>
      </c>
      <c r="E54" s="104">
        <f>SUM(E55:E56)</f>
        <v>2</v>
      </c>
      <c r="F54" s="104">
        <f>SUM(F55:F56)</f>
        <v>0</v>
      </c>
      <c r="G54" s="104">
        <f>SUM(G55:G56)</f>
        <v>0</v>
      </c>
      <c r="H54" s="61">
        <f t="shared" si="1"/>
        <v>2</v>
      </c>
      <c r="I54" s="2"/>
      <c r="J54" s="2"/>
      <c r="K54" s="2"/>
      <c r="L54" s="2"/>
    </row>
    <row r="55" spans="3:8" ht="12">
      <c r="C55" s="36" t="s">
        <v>362</v>
      </c>
      <c r="D55" s="36" t="s">
        <v>363</v>
      </c>
      <c r="E55" s="104">
        <v>1</v>
      </c>
      <c r="F55" s="104">
        <v>0</v>
      </c>
      <c r="G55" s="104">
        <v>0</v>
      </c>
      <c r="H55" s="61">
        <f>SUM(E55:G55)</f>
        <v>1</v>
      </c>
    </row>
    <row r="56" spans="3:12" ht="12">
      <c r="C56" s="36" t="s">
        <v>364</v>
      </c>
      <c r="D56" s="36" t="s">
        <v>365</v>
      </c>
      <c r="E56" s="104">
        <v>1</v>
      </c>
      <c r="F56" s="104">
        <v>0</v>
      </c>
      <c r="G56" s="104">
        <v>0</v>
      </c>
      <c r="H56" s="61">
        <f>SUM(E56:G56)</f>
        <v>1</v>
      </c>
      <c r="I56" s="2"/>
      <c r="J56" s="2"/>
      <c r="K56" s="2"/>
      <c r="L56" s="2"/>
    </row>
    <row r="57" spans="5:12" ht="12">
      <c r="E57" s="104"/>
      <c r="F57" s="104"/>
      <c r="G57" s="104"/>
      <c r="H57" s="61"/>
      <c r="I57" s="2"/>
      <c r="J57" s="2"/>
      <c r="K57" s="2"/>
      <c r="L57" s="2"/>
    </row>
    <row r="58" spans="1:12" ht="12">
      <c r="A58" s="57" t="s">
        <v>20</v>
      </c>
      <c r="B58" s="112"/>
      <c r="C58" s="57"/>
      <c r="D58" s="57"/>
      <c r="E58" s="109">
        <f>E59+E62</f>
        <v>35</v>
      </c>
      <c r="F58" s="109">
        <f>F59+F62</f>
        <v>0</v>
      </c>
      <c r="G58" s="109">
        <f>G59+G62</f>
        <v>0</v>
      </c>
      <c r="H58" s="66">
        <f t="shared" si="1"/>
        <v>35</v>
      </c>
      <c r="I58" s="2"/>
      <c r="J58" s="2"/>
      <c r="K58" s="2"/>
      <c r="L58" s="2"/>
    </row>
    <row r="59" spans="2:12" ht="12">
      <c r="B59" s="111" t="s">
        <v>369</v>
      </c>
      <c r="E59" s="104">
        <f>SUM(E60:E61)</f>
        <v>8</v>
      </c>
      <c r="F59" s="104">
        <f>SUM(F60:F61)</f>
        <v>0</v>
      </c>
      <c r="G59" s="104">
        <f>SUM(G60:G61)</f>
        <v>0</v>
      </c>
      <c r="H59" s="61">
        <f t="shared" si="1"/>
        <v>8</v>
      </c>
      <c r="I59" s="2"/>
      <c r="J59" s="2"/>
      <c r="K59" s="2"/>
      <c r="L59" s="2"/>
    </row>
    <row r="60" spans="3:12" ht="12">
      <c r="C60" s="36" t="s">
        <v>374</v>
      </c>
      <c r="D60" s="36" t="s">
        <v>375</v>
      </c>
      <c r="E60" s="104">
        <v>4</v>
      </c>
      <c r="F60" s="104">
        <v>0</v>
      </c>
      <c r="G60" s="104">
        <v>0</v>
      </c>
      <c r="H60" s="61">
        <f>SUM(E60:G60)</f>
        <v>4</v>
      </c>
      <c r="I60" s="2"/>
      <c r="J60" s="2"/>
      <c r="K60" s="2"/>
      <c r="L60" s="2"/>
    </row>
    <row r="61" spans="3:8" ht="12">
      <c r="C61" s="36" t="s">
        <v>373</v>
      </c>
      <c r="D61" s="36" t="s">
        <v>603</v>
      </c>
      <c r="E61" s="104">
        <v>4</v>
      </c>
      <c r="F61" s="104">
        <v>0</v>
      </c>
      <c r="G61" s="104">
        <v>0</v>
      </c>
      <c r="H61" s="61">
        <f>SUM(E61:G61)</f>
        <v>4</v>
      </c>
    </row>
    <row r="62" spans="2:12" ht="12">
      <c r="B62" s="111" t="s">
        <v>384</v>
      </c>
      <c r="E62" s="104">
        <f>SUM(E63)</f>
        <v>27</v>
      </c>
      <c r="F62" s="104">
        <f>SUM(F63)</f>
        <v>0</v>
      </c>
      <c r="G62" s="104">
        <f>SUM(G63)</f>
        <v>0</v>
      </c>
      <c r="H62" s="61">
        <f t="shared" si="1"/>
        <v>27</v>
      </c>
      <c r="I62" s="2"/>
      <c r="J62" s="2"/>
      <c r="K62" s="2"/>
      <c r="L62" s="2"/>
    </row>
    <row r="63" spans="3:12" ht="12">
      <c r="C63" s="36" t="s">
        <v>385</v>
      </c>
      <c r="D63" s="36" t="s">
        <v>386</v>
      </c>
      <c r="E63" s="104">
        <v>27</v>
      </c>
      <c r="F63" s="104">
        <v>0</v>
      </c>
      <c r="G63" s="104">
        <v>0</v>
      </c>
      <c r="H63" s="61">
        <f t="shared" si="1"/>
        <v>27</v>
      </c>
      <c r="I63" s="2"/>
      <c r="J63" s="2"/>
      <c r="K63" s="2"/>
      <c r="L63" s="2"/>
    </row>
    <row r="64" spans="5:12" ht="12">
      <c r="E64" s="104"/>
      <c r="F64" s="104"/>
      <c r="G64" s="104"/>
      <c r="H64" s="61"/>
      <c r="I64" s="2"/>
      <c r="J64" s="2"/>
      <c r="K64" s="2"/>
      <c r="L64" s="2"/>
    </row>
    <row r="65" spans="1:12" ht="12">
      <c r="A65" s="57" t="s">
        <v>19</v>
      </c>
      <c r="B65" s="112"/>
      <c r="C65" s="57"/>
      <c r="D65" s="57"/>
      <c r="E65" s="109">
        <f>E66+E71+E73</f>
        <v>13</v>
      </c>
      <c r="F65" s="109">
        <f>F66+F71+F73</f>
        <v>2</v>
      </c>
      <c r="G65" s="109">
        <f>G66+G71+G73</f>
        <v>3</v>
      </c>
      <c r="H65" s="66">
        <f t="shared" si="1"/>
        <v>18</v>
      </c>
      <c r="I65" s="2"/>
      <c r="J65" s="2"/>
      <c r="K65" s="2"/>
      <c r="L65" s="2"/>
    </row>
    <row r="66" spans="2:12" ht="12">
      <c r="B66" s="111" t="s">
        <v>409</v>
      </c>
      <c r="E66" s="104">
        <f>SUM(E67:E70)</f>
        <v>7</v>
      </c>
      <c r="F66" s="104">
        <f>SUM(F67:F70)</f>
        <v>2</v>
      </c>
      <c r="G66" s="104">
        <f>SUM(G67:G70)</f>
        <v>3</v>
      </c>
      <c r="H66" s="61">
        <f t="shared" si="1"/>
        <v>12</v>
      </c>
      <c r="I66" s="2"/>
      <c r="J66" s="2"/>
      <c r="K66" s="2"/>
      <c r="L66" s="2"/>
    </row>
    <row r="67" spans="3:8" ht="12">
      <c r="C67" s="36" t="s">
        <v>420</v>
      </c>
      <c r="D67" s="36" t="s">
        <v>412</v>
      </c>
      <c r="E67" s="104">
        <v>6</v>
      </c>
      <c r="F67" s="104">
        <v>0</v>
      </c>
      <c r="G67" s="104">
        <v>0</v>
      </c>
      <c r="H67" s="61">
        <f>SUM(E67:G67)</f>
        <v>6</v>
      </c>
    </row>
    <row r="68" spans="3:12" ht="12">
      <c r="C68" s="36" t="s">
        <v>411</v>
      </c>
      <c r="D68" s="36" t="s">
        <v>412</v>
      </c>
      <c r="E68" s="104">
        <v>0</v>
      </c>
      <c r="F68" s="104">
        <v>0</v>
      </c>
      <c r="G68" s="104">
        <v>3</v>
      </c>
      <c r="H68" s="61">
        <f t="shared" si="1"/>
        <v>3</v>
      </c>
      <c r="I68" s="2"/>
      <c r="J68" s="2"/>
      <c r="K68" s="2"/>
      <c r="L68" s="2"/>
    </row>
    <row r="69" spans="3:12" ht="12">
      <c r="C69" s="36" t="s">
        <v>421</v>
      </c>
      <c r="D69" s="36" t="s">
        <v>422</v>
      </c>
      <c r="E69" s="104">
        <v>1</v>
      </c>
      <c r="F69" s="104">
        <v>0</v>
      </c>
      <c r="G69" s="104">
        <v>0</v>
      </c>
      <c r="H69" s="61">
        <f>SUM(E69:G69)</f>
        <v>1</v>
      </c>
      <c r="I69" s="2"/>
      <c r="J69" s="2"/>
      <c r="K69" s="2"/>
      <c r="L69" s="2"/>
    </row>
    <row r="70" spans="3:12" ht="12">
      <c r="C70" s="36" t="s">
        <v>410</v>
      </c>
      <c r="D70" s="36" t="s">
        <v>604</v>
      </c>
      <c r="E70" s="104">
        <v>0</v>
      </c>
      <c r="F70" s="104">
        <v>2</v>
      </c>
      <c r="G70" s="104">
        <v>0</v>
      </c>
      <c r="H70" s="61">
        <f>SUM(E70:G70)</f>
        <v>2</v>
      </c>
      <c r="I70" s="2"/>
      <c r="J70" s="2"/>
      <c r="K70" s="2"/>
      <c r="L70" s="2"/>
    </row>
    <row r="71" spans="2:12" ht="12">
      <c r="B71" s="111" t="s">
        <v>580</v>
      </c>
      <c r="E71" s="104">
        <f>SUM(E72:E72)</f>
        <v>2</v>
      </c>
      <c r="F71" s="104">
        <f>SUM(F72:F72)</f>
        <v>0</v>
      </c>
      <c r="G71" s="104">
        <f>SUM(G72:G72)</f>
        <v>0</v>
      </c>
      <c r="H71" s="61">
        <f t="shared" si="1"/>
        <v>2</v>
      </c>
      <c r="I71" s="2"/>
      <c r="J71" s="2"/>
      <c r="K71" s="2"/>
      <c r="L71" s="2"/>
    </row>
    <row r="72" spans="3:12" ht="12">
      <c r="C72" s="36" t="s">
        <v>427</v>
      </c>
      <c r="D72" s="36" t="s">
        <v>428</v>
      </c>
      <c r="E72" s="104">
        <v>2</v>
      </c>
      <c r="F72" s="104">
        <v>0</v>
      </c>
      <c r="G72" s="104">
        <v>0</v>
      </c>
      <c r="H72" s="61">
        <f>SUM(E72:G72)</f>
        <v>2</v>
      </c>
      <c r="I72" s="2"/>
      <c r="J72" s="2"/>
      <c r="K72" s="2"/>
      <c r="L72" s="2"/>
    </row>
    <row r="73" spans="2:12" ht="12">
      <c r="B73" s="111" t="s">
        <v>429</v>
      </c>
      <c r="E73" s="104">
        <f>SUM(E74:E74)</f>
        <v>4</v>
      </c>
      <c r="F73" s="104">
        <f>SUM(F74:F74)</f>
        <v>0</v>
      </c>
      <c r="G73" s="104">
        <f>SUM(G74:G74)</f>
        <v>0</v>
      </c>
      <c r="H73" s="61">
        <f t="shared" si="1"/>
        <v>4</v>
      </c>
      <c r="I73" s="2"/>
      <c r="J73" s="2"/>
      <c r="K73" s="2"/>
      <c r="L73" s="2"/>
    </row>
    <row r="74" spans="3:12" ht="12">
      <c r="C74" s="36" t="s">
        <v>432</v>
      </c>
      <c r="D74" s="36" t="s">
        <v>433</v>
      </c>
      <c r="E74" s="104">
        <v>4</v>
      </c>
      <c r="F74" s="104">
        <v>0</v>
      </c>
      <c r="G74" s="104">
        <v>0</v>
      </c>
      <c r="H74" s="61">
        <f t="shared" si="1"/>
        <v>4</v>
      </c>
      <c r="I74" s="2"/>
      <c r="J74" s="2"/>
      <c r="K74" s="2"/>
      <c r="L74" s="2"/>
    </row>
    <row r="75" spans="3:12" ht="12">
      <c r="C75" s="105"/>
      <c r="E75" s="104"/>
      <c r="F75" s="104"/>
      <c r="G75" s="104"/>
      <c r="H75" s="61"/>
      <c r="I75" s="2"/>
      <c r="J75" s="2"/>
      <c r="K75" s="2"/>
      <c r="L75" s="2"/>
    </row>
    <row r="76" spans="1:12" ht="12">
      <c r="A76" s="57" t="s">
        <v>18</v>
      </c>
      <c r="B76" s="112"/>
      <c r="C76" s="57"/>
      <c r="D76" s="57"/>
      <c r="E76" s="109">
        <f>E77</f>
        <v>3</v>
      </c>
      <c r="F76" s="109">
        <f>F77</f>
        <v>0</v>
      </c>
      <c r="G76" s="109">
        <f>G77</f>
        <v>0</v>
      </c>
      <c r="H76" s="109">
        <f>H77</f>
        <v>3</v>
      </c>
      <c r="I76" s="2"/>
      <c r="J76" s="2"/>
      <c r="K76" s="2"/>
      <c r="L76" s="2"/>
    </row>
    <row r="77" spans="2:12" ht="12">
      <c r="B77" s="111" t="s">
        <v>458</v>
      </c>
      <c r="E77" s="104">
        <f>SUM(E78:E79)</f>
        <v>3</v>
      </c>
      <c r="F77" s="104">
        <f>SUM(F78:F79)</f>
        <v>0</v>
      </c>
      <c r="G77" s="104">
        <f>SUM(G78:G79)</f>
        <v>0</v>
      </c>
      <c r="H77" s="61">
        <f t="shared" si="1"/>
        <v>3</v>
      </c>
      <c r="I77" s="2"/>
      <c r="J77" s="2"/>
      <c r="K77" s="2"/>
      <c r="L77" s="2"/>
    </row>
    <row r="78" spans="3:12" ht="12">
      <c r="C78" s="36" t="s">
        <v>465</v>
      </c>
      <c r="D78" s="36" t="s">
        <v>466</v>
      </c>
      <c r="E78" s="104">
        <v>1</v>
      </c>
      <c r="F78" s="104">
        <v>0</v>
      </c>
      <c r="G78" s="104">
        <v>0</v>
      </c>
      <c r="H78" s="61">
        <f t="shared" si="1"/>
        <v>1</v>
      </c>
      <c r="I78" s="2"/>
      <c r="J78" s="2"/>
      <c r="K78" s="2"/>
      <c r="L78" s="2"/>
    </row>
    <row r="79" spans="2:12" ht="12">
      <c r="B79" s="113"/>
      <c r="C79" s="105" t="s">
        <v>459</v>
      </c>
      <c r="D79" s="36" t="s">
        <v>683</v>
      </c>
      <c r="E79" s="104">
        <v>2</v>
      </c>
      <c r="F79" s="104">
        <v>0</v>
      </c>
      <c r="G79" s="104">
        <v>0</v>
      </c>
      <c r="H79" s="61">
        <f t="shared" si="1"/>
        <v>2</v>
      </c>
      <c r="I79" s="2"/>
      <c r="J79" s="2"/>
      <c r="K79" s="2"/>
      <c r="L79" s="2"/>
    </row>
    <row r="80" spans="5:12" ht="12">
      <c r="E80" s="104"/>
      <c r="F80" s="104"/>
      <c r="G80" s="104"/>
      <c r="H80" s="61"/>
      <c r="I80" s="2"/>
      <c r="J80" s="2"/>
      <c r="K80" s="2"/>
      <c r="L80" s="2"/>
    </row>
    <row r="81" spans="1:12" ht="12">
      <c r="A81" s="57" t="s">
        <v>17</v>
      </c>
      <c r="B81" s="112"/>
      <c r="C81" s="57"/>
      <c r="D81" s="57"/>
      <c r="E81" s="109">
        <f>E82</f>
        <v>68</v>
      </c>
      <c r="F81" s="109">
        <f>F82</f>
        <v>0</v>
      </c>
      <c r="G81" s="109">
        <f>G82</f>
        <v>0</v>
      </c>
      <c r="H81" s="66">
        <f t="shared" si="1"/>
        <v>68</v>
      </c>
      <c r="I81" s="2"/>
      <c r="J81" s="2"/>
      <c r="K81" s="2"/>
      <c r="L81" s="2"/>
    </row>
    <row r="82" spans="2:12" ht="12">
      <c r="B82" s="111" t="s">
        <v>520</v>
      </c>
      <c r="E82" s="104">
        <f>SUM(E83)</f>
        <v>68</v>
      </c>
      <c r="F82" s="104">
        <f>SUM(F83)</f>
        <v>0</v>
      </c>
      <c r="G82" s="104">
        <f>SUM(G83)</f>
        <v>0</v>
      </c>
      <c r="H82" s="61">
        <f t="shared" si="1"/>
        <v>68</v>
      </c>
      <c r="I82" s="2"/>
      <c r="J82" s="2"/>
      <c r="K82" s="2"/>
      <c r="L82" s="2"/>
    </row>
    <row r="83" spans="3:12" ht="12">
      <c r="C83" s="36" t="s">
        <v>521</v>
      </c>
      <c r="D83" s="36" t="s">
        <v>522</v>
      </c>
      <c r="E83" s="104">
        <v>68</v>
      </c>
      <c r="F83" s="104">
        <v>0</v>
      </c>
      <c r="G83" s="104">
        <v>0</v>
      </c>
      <c r="H83" s="61">
        <f t="shared" si="1"/>
        <v>68</v>
      </c>
      <c r="I83" s="2"/>
      <c r="J83" s="2"/>
      <c r="K83" s="2"/>
      <c r="L83" s="2"/>
    </row>
    <row r="84" spans="5:12" ht="12">
      <c r="E84" s="110"/>
      <c r="F84" s="110"/>
      <c r="G84" s="110"/>
      <c r="H84" s="2"/>
      <c r="I84" s="2"/>
      <c r="J84" s="2"/>
      <c r="K84" s="2"/>
      <c r="L84" s="2"/>
    </row>
  </sheetData>
  <sheetProtection/>
  <mergeCells count="3">
    <mergeCell ref="A1:H1"/>
    <mergeCell ref="A2:H2"/>
    <mergeCell ref="A3:H3"/>
  </mergeCells>
  <printOptions/>
  <pageMargins left="0.5" right="0.5" top="0.45" bottom="0.48" header="0.3" footer="0.3"/>
  <pageSetup horizontalDpi="600" verticalDpi="600" orientation="portrait" r:id="rId1"/>
  <headerFooter>
    <oddFooter>&amp;C- &amp;P+13 -</oddFooter>
  </headerFooter>
  <rowBreaks count="1" manualBreakCount="1">
    <brk id="57" max="7" man="1"/>
  </rowBreaks>
  <ignoredErrors>
    <ignoredError sqref="C34 C49 C6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9"/>
  <sheetViews>
    <sheetView showGridLines="0" zoomScalePageLayoutView="0" workbookViewId="0" topLeftCell="A1">
      <selection activeCell="A1" sqref="A1"/>
    </sheetView>
  </sheetViews>
  <sheetFormatPr defaultColWidth="4.83203125" defaultRowHeight="12.75"/>
  <cols>
    <col min="1" max="1" width="2.5" style="42" customWidth="1"/>
    <col min="2" max="2" width="17.5" style="42" customWidth="1"/>
    <col min="3" max="8" width="11.66015625" style="42" customWidth="1"/>
    <col min="9" max="9" width="6.33203125" style="42" customWidth="1"/>
    <col min="10" max="10" width="4.83203125" style="42" customWidth="1"/>
    <col min="11" max="11" width="6.33203125" style="42" customWidth="1"/>
    <col min="12" max="12" width="6.66015625" style="42" customWidth="1"/>
    <col min="13" max="250" width="4.83203125" style="42" customWidth="1"/>
    <col min="251" max="16384" width="4.83203125" style="42" customWidth="1"/>
  </cols>
  <sheetData>
    <row r="1" spans="1:8" ht="12">
      <c r="A1" s="53" t="s">
        <v>43</v>
      </c>
      <c r="B1" s="53"/>
      <c r="C1" s="53"/>
      <c r="D1" s="53"/>
      <c r="E1" s="53"/>
      <c r="F1" s="53"/>
      <c r="G1" s="53"/>
      <c r="H1" s="53"/>
    </row>
    <row r="2" spans="1:8" ht="12">
      <c r="A2" s="53"/>
      <c r="B2" s="53"/>
      <c r="C2" s="53"/>
      <c r="D2" s="53"/>
      <c r="E2" s="53"/>
      <c r="F2" s="53"/>
      <c r="G2" s="53"/>
      <c r="H2" s="53"/>
    </row>
    <row r="3" spans="1:8" ht="12">
      <c r="A3" s="53" t="s">
        <v>22</v>
      </c>
      <c r="B3" s="53"/>
      <c r="C3" s="53"/>
      <c r="D3" s="53"/>
      <c r="E3" s="53"/>
      <c r="F3" s="53"/>
      <c r="G3" s="53"/>
      <c r="H3" s="53"/>
    </row>
    <row r="5" spans="1:8" ht="12.75" customHeight="1">
      <c r="A5" s="54" t="s">
        <v>74</v>
      </c>
      <c r="B5" s="53"/>
      <c r="C5" s="53"/>
      <c r="D5" s="53"/>
      <c r="E5" s="53"/>
      <c r="F5" s="53"/>
      <c r="G5" s="53"/>
      <c r="H5" s="53"/>
    </row>
    <row r="6" spans="1:8" ht="12.75" customHeight="1">
      <c r="A6" s="54" t="s">
        <v>691</v>
      </c>
      <c r="B6" s="53"/>
      <c r="C6" s="53"/>
      <c r="D6" s="53"/>
      <c r="E6" s="53"/>
      <c r="F6" s="53"/>
      <c r="G6" s="53"/>
      <c r="H6" s="53"/>
    </row>
    <row r="7" spans="3:7" ht="48.75" customHeight="1">
      <c r="C7" s="52" t="s">
        <v>61</v>
      </c>
      <c r="D7" s="51" t="s">
        <v>73</v>
      </c>
      <c r="E7" s="51" t="s">
        <v>72</v>
      </c>
      <c r="F7" s="51" t="s">
        <v>17</v>
      </c>
      <c r="G7" s="51" t="s">
        <v>71</v>
      </c>
    </row>
    <row r="8" spans="3:7" ht="9.75" customHeight="1">
      <c r="C8" s="52" t="s">
        <v>60</v>
      </c>
      <c r="D8" s="51" t="s">
        <v>70</v>
      </c>
      <c r="E8" s="51" t="s">
        <v>70</v>
      </c>
      <c r="F8" s="51" t="s">
        <v>70</v>
      </c>
      <c r="G8" s="51" t="s">
        <v>70</v>
      </c>
    </row>
    <row r="9" spans="1:8" ht="9.75" customHeight="1">
      <c r="A9" s="50"/>
      <c r="C9" s="49" t="s">
        <v>69</v>
      </c>
      <c r="D9" s="48" t="s">
        <v>68</v>
      </c>
      <c r="E9" s="48" t="s">
        <v>68</v>
      </c>
      <c r="F9" s="48" t="s">
        <v>67</v>
      </c>
      <c r="G9" s="48" t="s">
        <v>67</v>
      </c>
      <c r="H9" s="48" t="s">
        <v>1</v>
      </c>
    </row>
    <row r="10" spans="1:8" ht="9.75" customHeight="1">
      <c r="A10" s="185" t="s">
        <v>14</v>
      </c>
      <c r="B10" s="185"/>
      <c r="C10" s="49"/>
      <c r="D10" s="48"/>
      <c r="E10" s="48"/>
      <c r="F10" s="48"/>
      <c r="G10" s="48"/>
      <c r="H10" s="48"/>
    </row>
    <row r="11" spans="2:8" ht="12">
      <c r="B11" s="46" t="s">
        <v>11</v>
      </c>
      <c r="C11" s="45">
        <v>13</v>
      </c>
      <c r="D11" s="45">
        <v>15</v>
      </c>
      <c r="E11" s="45">
        <v>36</v>
      </c>
      <c r="F11" s="45">
        <v>0</v>
      </c>
      <c r="G11" s="44">
        <v>0</v>
      </c>
      <c r="H11" s="44">
        <f>SUM(C11:G11)</f>
        <v>64</v>
      </c>
    </row>
    <row r="12" spans="2:8" ht="12">
      <c r="B12" s="46" t="s">
        <v>12</v>
      </c>
      <c r="C12" s="45">
        <v>0</v>
      </c>
      <c r="D12" s="45">
        <v>36</v>
      </c>
      <c r="E12" s="45">
        <v>183</v>
      </c>
      <c r="F12" s="45">
        <v>0</v>
      </c>
      <c r="G12" s="44">
        <v>0</v>
      </c>
      <c r="H12" s="44">
        <f>SUM(C12:G12)</f>
        <v>219</v>
      </c>
    </row>
    <row r="13" spans="2:8" ht="12">
      <c r="B13" s="46" t="s">
        <v>4</v>
      </c>
      <c r="C13" s="45">
        <v>0</v>
      </c>
      <c r="D13" s="45">
        <v>39</v>
      </c>
      <c r="E13" s="45">
        <v>235</v>
      </c>
      <c r="F13" s="45">
        <v>0</v>
      </c>
      <c r="G13" s="44">
        <v>0</v>
      </c>
      <c r="H13" s="44">
        <f>SUM(C13:G13)</f>
        <v>274</v>
      </c>
    </row>
    <row r="14" spans="2:8" ht="12">
      <c r="B14" s="46" t="s">
        <v>5</v>
      </c>
      <c r="C14" s="45">
        <v>0</v>
      </c>
      <c r="D14" s="45">
        <v>9</v>
      </c>
      <c r="E14" s="45">
        <v>10</v>
      </c>
      <c r="F14" s="45">
        <v>21</v>
      </c>
      <c r="G14" s="44">
        <v>0</v>
      </c>
      <c r="H14" s="44">
        <f>SUM(C14:G14)</f>
        <v>40</v>
      </c>
    </row>
    <row r="15" spans="2:8" ht="12">
      <c r="B15" s="46" t="s">
        <v>53</v>
      </c>
      <c r="C15" s="45">
        <v>2</v>
      </c>
      <c r="D15" s="45">
        <v>25</v>
      </c>
      <c r="E15" s="45">
        <v>1</v>
      </c>
      <c r="F15" s="45">
        <v>0</v>
      </c>
      <c r="G15" s="44">
        <v>0</v>
      </c>
      <c r="H15" s="44">
        <f>SUM(C15:G15)</f>
        <v>28</v>
      </c>
    </row>
    <row r="16" spans="1:8" ht="12">
      <c r="A16" s="185" t="s">
        <v>66</v>
      </c>
      <c r="B16" s="185"/>
      <c r="C16" s="45">
        <f aca="true" t="shared" si="0" ref="C16:H16">SUM(C11:C15)</f>
        <v>15</v>
      </c>
      <c r="D16" s="45">
        <f t="shared" si="0"/>
        <v>124</v>
      </c>
      <c r="E16" s="45">
        <f t="shared" si="0"/>
        <v>465</v>
      </c>
      <c r="F16" s="45">
        <f t="shared" si="0"/>
        <v>21</v>
      </c>
      <c r="G16" s="45">
        <f t="shared" si="0"/>
        <v>0</v>
      </c>
      <c r="H16" s="45">
        <f t="shared" si="0"/>
        <v>625</v>
      </c>
    </row>
    <row r="17" spans="3:8" ht="12">
      <c r="C17" s="45"/>
      <c r="D17" s="45"/>
      <c r="E17" s="45"/>
      <c r="F17" s="45"/>
      <c r="G17" s="45"/>
      <c r="H17" s="45"/>
    </row>
    <row r="18" spans="1:8" ht="12">
      <c r="A18" s="42" t="s">
        <v>15</v>
      </c>
      <c r="B18" s="46"/>
      <c r="C18" s="45"/>
      <c r="D18" s="45"/>
      <c r="E18" s="45"/>
      <c r="F18" s="45"/>
      <c r="G18" s="45"/>
      <c r="H18" s="45"/>
    </row>
    <row r="19" spans="2:8" ht="12">
      <c r="B19" s="46" t="s">
        <v>6</v>
      </c>
      <c r="C19" s="45">
        <v>0</v>
      </c>
      <c r="D19" s="44">
        <v>0</v>
      </c>
      <c r="E19" s="44">
        <v>0</v>
      </c>
      <c r="F19" s="44">
        <v>101</v>
      </c>
      <c r="G19" s="44">
        <v>80</v>
      </c>
      <c r="H19" s="44">
        <f>SUM(C19:G19)</f>
        <v>181</v>
      </c>
    </row>
    <row r="20" spans="2:8" ht="12">
      <c r="B20" s="46" t="s">
        <v>55</v>
      </c>
      <c r="C20" s="45">
        <v>0</v>
      </c>
      <c r="D20" s="44">
        <v>0</v>
      </c>
      <c r="E20" s="44">
        <v>0</v>
      </c>
      <c r="F20" s="44">
        <v>2</v>
      </c>
      <c r="G20" s="44">
        <v>0</v>
      </c>
      <c r="H20" s="44">
        <f>SUM(C20:G20)</f>
        <v>2</v>
      </c>
    </row>
    <row r="21" spans="2:8" ht="12">
      <c r="B21" s="46" t="s">
        <v>56</v>
      </c>
      <c r="C21" s="45">
        <v>0</v>
      </c>
      <c r="D21" s="44">
        <v>0</v>
      </c>
      <c r="E21" s="44">
        <v>0</v>
      </c>
      <c r="F21" s="44">
        <v>2</v>
      </c>
      <c r="G21" s="44">
        <v>3</v>
      </c>
      <c r="H21" s="44">
        <f>SUM(C21:G21)</f>
        <v>5</v>
      </c>
    </row>
    <row r="22" spans="1:11" ht="12">
      <c r="A22" s="185" t="s">
        <v>54</v>
      </c>
      <c r="B22" s="185"/>
      <c r="C22" s="45">
        <f aca="true" t="shared" si="1" ref="C22:H22">SUM(C19:C21)</f>
        <v>0</v>
      </c>
      <c r="D22" s="45">
        <f t="shared" si="1"/>
        <v>0</v>
      </c>
      <c r="E22" s="45">
        <f t="shared" si="1"/>
        <v>0</v>
      </c>
      <c r="F22" s="45">
        <f t="shared" si="1"/>
        <v>105</v>
      </c>
      <c r="G22" s="45">
        <f t="shared" si="1"/>
        <v>83</v>
      </c>
      <c r="H22" s="45">
        <f t="shared" si="1"/>
        <v>188</v>
      </c>
      <c r="I22" s="45"/>
      <c r="K22" s="47"/>
    </row>
    <row r="23" spans="2:8" ht="12">
      <c r="B23" s="46"/>
      <c r="C23" s="45"/>
      <c r="D23" s="45"/>
      <c r="E23" s="45"/>
      <c r="F23" s="45"/>
      <c r="G23" s="45"/>
      <c r="H23" s="45"/>
    </row>
    <row r="24" spans="1:8" ht="12">
      <c r="A24" s="185" t="s">
        <v>1</v>
      </c>
      <c r="B24" s="185"/>
      <c r="C24" s="44">
        <f aca="true" t="shared" si="2" ref="C24:H24">C22+C16</f>
        <v>15</v>
      </c>
      <c r="D24" s="44">
        <f t="shared" si="2"/>
        <v>124</v>
      </c>
      <c r="E24" s="44">
        <f t="shared" si="2"/>
        <v>465</v>
      </c>
      <c r="F24" s="44">
        <f t="shared" si="2"/>
        <v>126</v>
      </c>
      <c r="G24" s="44">
        <f t="shared" si="2"/>
        <v>83</v>
      </c>
      <c r="H24" s="44">
        <f t="shared" si="2"/>
        <v>813</v>
      </c>
    </row>
    <row r="25" spans="3:8" ht="12">
      <c r="C25" s="43"/>
      <c r="D25" s="43"/>
      <c r="E25" s="43"/>
      <c r="F25" s="43"/>
      <c r="G25" s="43"/>
      <c r="H25" s="43"/>
    </row>
    <row r="29" spans="11:12" ht="12">
      <c r="K29" s="55"/>
      <c r="L29" s="55"/>
    </row>
  </sheetData>
  <sheetProtection/>
  <mergeCells count="4">
    <mergeCell ref="A16:B16"/>
    <mergeCell ref="A22:B22"/>
    <mergeCell ref="A24:B24"/>
    <mergeCell ref="A10:B10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Linda Thomas,</cp:lastModifiedBy>
  <cp:lastPrinted>2011-01-31T16:51:52Z</cp:lastPrinted>
  <dcterms:created xsi:type="dcterms:W3CDTF">2008-03-03T21:40:33Z</dcterms:created>
  <dcterms:modified xsi:type="dcterms:W3CDTF">2011-01-31T17:02:04Z</dcterms:modified>
  <cp:category/>
  <cp:version/>
  <cp:contentType/>
  <cp:contentStatus/>
</cp:coreProperties>
</file>