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990" yWindow="65491" windowWidth="12495" windowHeight="12960" tabRatio="746" activeTab="0"/>
  </bookViews>
  <sheets>
    <sheet name="Tbl Contents" sheetId="1" r:id="rId1"/>
    <sheet name="All FT PT" sheetId="2" r:id="rId2"/>
    <sheet name="All_ Ethnic" sheetId="3" r:id="rId3"/>
    <sheet name="Dept" sheetId="4" r:id="rId4"/>
    <sheet name="Sequence" sheetId="5" r:id="rId5"/>
    <sheet name="New_Ethnic" sheetId="6" r:id="rId6"/>
    <sheet name="New Undergrad" sheetId="7" r:id="rId7"/>
    <sheet name="New Grad" sheetId="8" r:id="rId8"/>
    <sheet name="New_Class_Adm" sheetId="9" r:id="rId9"/>
  </sheets>
  <definedNames>
    <definedName name="all">#REF!</definedName>
    <definedName name="HTML_CodePage" hidden="1">1252</definedName>
    <definedName name="HTML_Control" localSheetId="1" hidden="1">{"'NewClAdm'!$A$1:$H$50"}</definedName>
    <definedName name="HTML_Control" localSheetId="2" hidden="1">{"'NewClAdm'!$A$1:$H$50"}</definedName>
    <definedName name="HTML_Control" localSheetId="8" hidden="1">{"'NewClAdm'!$A$1:$H$50"}</definedName>
    <definedName name="HTML_Control" localSheetId="5" hidden="1">{"'NewClAdm'!$A$1:$H$50"}</definedName>
    <definedName name="HTML_Control" hidden="1">{"'NewClAdm'!$A$1:$H$50"}</definedName>
    <definedName name="HTML_Control2" localSheetId="1" hidden="1">{"'NewClAdm'!$A$1:$H$50"}</definedName>
    <definedName name="HTML_Control2" localSheetId="2" hidden="1">{"'NewClAdm'!$A$1:$H$50"}</definedName>
    <definedName name="HTML_Control2" localSheetId="8" hidden="1">{"'NewClAdm'!$A$1:$H$50"}</definedName>
    <definedName name="HTML_Control2" localSheetId="5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 localSheetId="8">#REF!</definedName>
    <definedName name="new" localSheetId="5">#REF!</definedName>
    <definedName name="new">#REF!</definedName>
    <definedName name="_xlnm.Print_Area" localSheetId="1">'All FT PT'!$A$1:$O$20</definedName>
    <definedName name="_xlnm.Print_Area" localSheetId="2">'All_ Ethnic'!$A$1:$M$38</definedName>
    <definedName name="_xlnm.Print_Area" localSheetId="3">'Dept'!$A$1:$M$56</definedName>
    <definedName name="_xlnm.Print_Area" localSheetId="7">'New Grad'!$A$6:$H$78</definedName>
    <definedName name="_xlnm.Print_Area" localSheetId="6">'New Undergrad'!$A$9:$L$152</definedName>
    <definedName name="_xlnm.Print_Area" localSheetId="8">'New_Class_Adm'!$A$1:$H$24</definedName>
    <definedName name="_xlnm.Print_Area" localSheetId="5">'New_Ethnic'!$A$1:$M$37</definedName>
    <definedName name="_xlnm.Print_Area" localSheetId="4">'Sequence'!$A$1:$M$340</definedName>
    <definedName name="_xlnm.Print_Area" localSheetId="0">'Tbl Contents'!$A$1:$E$24</definedName>
    <definedName name="_xlnm.Print_Titles" localSheetId="7">'New Grad'!$1:$5</definedName>
    <definedName name="_xlnm.Print_Titles" localSheetId="6">'New Undergrad'!$1:$8</definedName>
    <definedName name="_xlnm.Print_Titles" localSheetId="4">'Sequence'!$1:$7</definedName>
  </definedNames>
  <calcPr fullCalcOnLoad="1"/>
</workbook>
</file>

<file path=xl/sharedStrings.xml><?xml version="1.0" encoding="utf-8"?>
<sst xmlns="http://schemas.openxmlformats.org/spreadsheetml/2006/main" count="1237" uniqueCount="759">
  <si>
    <t xml:space="preserve">Mennonite College of Nursing  </t>
  </si>
  <si>
    <t>Total</t>
  </si>
  <si>
    <t>Fresh</t>
  </si>
  <si>
    <t>Soph</t>
  </si>
  <si>
    <t>Junior</t>
  </si>
  <si>
    <t>Senior</t>
  </si>
  <si>
    <t>Masters</t>
  </si>
  <si>
    <t>Certif</t>
  </si>
  <si>
    <t>Doct</t>
  </si>
  <si>
    <t>Applied Science &amp; Technology</t>
  </si>
  <si>
    <t>University Total</t>
  </si>
  <si>
    <t>Freshman</t>
  </si>
  <si>
    <t>Sophomore</t>
  </si>
  <si>
    <t>Applied Science and Technology</t>
  </si>
  <si>
    <t>Undergraduate</t>
  </si>
  <si>
    <t>Graduate</t>
  </si>
  <si>
    <t>Arts &amp; Sciences</t>
  </si>
  <si>
    <t>Other</t>
  </si>
  <si>
    <t>Fine Arts</t>
  </si>
  <si>
    <t>Education</t>
  </si>
  <si>
    <t>Business</t>
  </si>
  <si>
    <t>Table 3</t>
  </si>
  <si>
    <t>Illinois State University</t>
  </si>
  <si>
    <t>On-Campus</t>
  </si>
  <si>
    <t>Enrollment Reports</t>
  </si>
  <si>
    <t>TABLE OF CONTENTS</t>
  </si>
  <si>
    <t>ALL STUDENTS</t>
  </si>
  <si>
    <t>Table 1</t>
  </si>
  <si>
    <t>By Class, Gender, Full/Part Time and Credit Hours</t>
  </si>
  <si>
    <t>…………………………………………</t>
  </si>
  <si>
    <t>Table 2</t>
  </si>
  <si>
    <t>By Racial/Ethnic Designation, Gender and Class Level</t>
  </si>
  <si>
    <t>By College, Department and Class Level</t>
  </si>
  <si>
    <t>Table 4</t>
  </si>
  <si>
    <t>By Department, Major/Sequence and Class Level</t>
  </si>
  <si>
    <t>NEW STUDENTS</t>
  </si>
  <si>
    <t>Table 5</t>
  </si>
  <si>
    <t>By Racial/Ethnic Designation and Gender</t>
  </si>
  <si>
    <t>Table 6</t>
  </si>
  <si>
    <t>Undergraduates by Department and Major/Sequence</t>
  </si>
  <si>
    <t>Table 7</t>
  </si>
  <si>
    <t>Graduate Students by Department and Major/Sequence</t>
  </si>
  <si>
    <t>Table 8</t>
  </si>
  <si>
    <t>By Class and Type of Admission</t>
  </si>
  <si>
    <t>All On-Campus Students by Class, Gender, Full/Part Time and Credit Hours</t>
  </si>
  <si>
    <t>Part-Time</t>
  </si>
  <si>
    <t>Class Level</t>
  </si>
  <si>
    <t>Male</t>
  </si>
  <si>
    <t>Female</t>
  </si>
  <si>
    <t>Unclassified</t>
  </si>
  <si>
    <t>Graduate Total</t>
  </si>
  <si>
    <t>Certificate</t>
  </si>
  <si>
    <t>Doctoral</t>
  </si>
  <si>
    <t>On-Campus Students by Racial/Ethnic Designation, Gender and Class Level</t>
  </si>
  <si>
    <t>Certif.</t>
  </si>
  <si>
    <t>Doct.</t>
  </si>
  <si>
    <t>Beginning</t>
  </si>
  <si>
    <t>New</t>
  </si>
  <si>
    <t>Unclass</t>
  </si>
  <si>
    <t>Second</t>
  </si>
  <si>
    <t>Bachelor</t>
  </si>
  <si>
    <t>New Transfers</t>
  </si>
  <si>
    <t>Undergraduate Total</t>
  </si>
  <si>
    <t>Graduates</t>
  </si>
  <si>
    <t>Transfer</t>
  </si>
  <si>
    <t>Students</t>
  </si>
  <si>
    <t>College</t>
  </si>
  <si>
    <t>ISU</t>
  </si>
  <si>
    <t>Community</t>
  </si>
  <si>
    <t>4 Yr</t>
  </si>
  <si>
    <t>New Students by Class and Type of Admission</t>
  </si>
  <si>
    <t>New On-Campus Students by Racial/Ethnic Designation, Gender and Class Level</t>
  </si>
  <si>
    <t>Grand</t>
  </si>
  <si>
    <t xml:space="preserve">Agriculture                   </t>
  </si>
  <si>
    <t>1-10</t>
  </si>
  <si>
    <t xml:space="preserve">Agriculture - Animal Science                                                                                                                                    </t>
  </si>
  <si>
    <t>1-12</t>
  </si>
  <si>
    <t xml:space="preserve">Agriculture - Pre-Veterinary Medicine                                                                                                                           </t>
  </si>
  <si>
    <t>1-2</t>
  </si>
  <si>
    <t xml:space="preserve">Agricultural Science                                                                                                                                            </t>
  </si>
  <si>
    <t>1-3</t>
  </si>
  <si>
    <t xml:space="preserve">Agriculture Industry Management                                                                                                                                 </t>
  </si>
  <si>
    <t>137-0</t>
  </si>
  <si>
    <t>137-1</t>
  </si>
  <si>
    <t>1-4</t>
  </si>
  <si>
    <t xml:space="preserve">Agriculture - Agribusiness                                                                                                                                      </t>
  </si>
  <si>
    <t>1-5</t>
  </si>
  <si>
    <t xml:space="preserve">Agriculture - Food Industry Management                                                                                                                          </t>
  </si>
  <si>
    <t>1-6</t>
  </si>
  <si>
    <t>1-7</t>
  </si>
  <si>
    <t xml:space="preserve">Agriculture Communication and Leadership                                                                                                                        </t>
  </si>
  <si>
    <t>1-90</t>
  </si>
  <si>
    <t xml:space="preserve">Agriculture Education                                                                                                                                           </t>
  </si>
  <si>
    <t xml:space="preserve">Criminal Justice Sciences     </t>
  </si>
  <si>
    <t>87-0</t>
  </si>
  <si>
    <t xml:space="preserve">Criminal Justice Sciences                                                                                                                                       </t>
  </si>
  <si>
    <t xml:space="preserve">Family and Consumer Sciences  </t>
  </si>
  <si>
    <t>24-0</t>
  </si>
  <si>
    <t xml:space="preserve">Family &amp; Consumer Sciences                                                                                                                                      </t>
  </si>
  <si>
    <t>24-10</t>
  </si>
  <si>
    <t>24-3</t>
  </si>
  <si>
    <t>24-4</t>
  </si>
  <si>
    <t>24-8</t>
  </si>
  <si>
    <t>24-9</t>
  </si>
  <si>
    <t>24-90</t>
  </si>
  <si>
    <t xml:space="preserve">Health Sciences               </t>
  </si>
  <si>
    <t>30-0</t>
  </si>
  <si>
    <t xml:space="preserve">Safety                                                                                                                                                          </t>
  </si>
  <si>
    <t>35-2</t>
  </si>
  <si>
    <t xml:space="preserve">Community Health Education                                                                                                                                      </t>
  </si>
  <si>
    <t>35-90</t>
  </si>
  <si>
    <t xml:space="preserve">School Health Education                                                                                                                                         </t>
  </si>
  <si>
    <t>81-0</t>
  </si>
  <si>
    <t xml:space="preserve">Environmental Health                                                                                                                                            </t>
  </si>
  <si>
    <t>86-0</t>
  </si>
  <si>
    <t>91-0</t>
  </si>
  <si>
    <t xml:space="preserve">Health Information Management                                                                                                                                   </t>
  </si>
  <si>
    <t>105-0</t>
  </si>
  <si>
    <t xml:space="preserve">Telecommunications Management                                                                                                                                   </t>
  </si>
  <si>
    <t>129-1</t>
  </si>
  <si>
    <t>129-3</t>
  </si>
  <si>
    <t>129-4</t>
  </si>
  <si>
    <t>129-5</t>
  </si>
  <si>
    <t>139-0</t>
  </si>
  <si>
    <t xml:space="preserve">Information Systems                                                                                                                                             </t>
  </si>
  <si>
    <t>139-1</t>
  </si>
  <si>
    <t>139-2</t>
  </si>
  <si>
    <t>139-3</t>
  </si>
  <si>
    <t>139-4</t>
  </si>
  <si>
    <t>229-20</t>
  </si>
  <si>
    <t>29-0</t>
  </si>
  <si>
    <t xml:space="preserve">Computer Science                                                                                                                                                </t>
  </si>
  <si>
    <t>29-10</t>
  </si>
  <si>
    <t>29-11</t>
  </si>
  <si>
    <t>174-0</t>
  </si>
  <si>
    <t xml:space="preserve">Athletic Training                                                                                                                                               </t>
  </si>
  <si>
    <t>175-0</t>
  </si>
  <si>
    <t xml:space="preserve">Exercise Science                                                                                                                                                </t>
  </si>
  <si>
    <t>74-0</t>
  </si>
  <si>
    <t>74-90</t>
  </si>
  <si>
    <t xml:space="preserve">Physical Education Teacher Education K-12                                                                                                                       </t>
  </si>
  <si>
    <t>75-10</t>
  </si>
  <si>
    <t>75-11</t>
  </si>
  <si>
    <t>75-5</t>
  </si>
  <si>
    <t>75-7</t>
  </si>
  <si>
    <t>75-8</t>
  </si>
  <si>
    <t>75-9</t>
  </si>
  <si>
    <t>85-4</t>
  </si>
  <si>
    <t>85-7</t>
  </si>
  <si>
    <t xml:space="preserve">Recreation Management                                                                                                                                           </t>
  </si>
  <si>
    <t xml:space="preserve">Technology                    </t>
  </si>
  <si>
    <t>125-0</t>
  </si>
  <si>
    <t xml:space="preserve">Technology Education                                                                                                                                            </t>
  </si>
  <si>
    <t>126-1</t>
  </si>
  <si>
    <t>126-2</t>
  </si>
  <si>
    <t xml:space="preserve">Renewable Energy - Technical                                                                                                                                    </t>
  </si>
  <si>
    <t>135-0</t>
  </si>
  <si>
    <t xml:space="preserve">Technology                                                                                                                                                      </t>
  </si>
  <si>
    <t>135-1</t>
  </si>
  <si>
    <t>135-2</t>
  </si>
  <si>
    <t xml:space="preserve">Technology - Training and Development                                                                                                                           </t>
  </si>
  <si>
    <t>135-3</t>
  </si>
  <si>
    <t xml:space="preserve">Technology - Project Management                                                                                                                                 </t>
  </si>
  <si>
    <t>235-20</t>
  </si>
  <si>
    <t>25-2</t>
  </si>
  <si>
    <t>25-3</t>
  </si>
  <si>
    <t>25-4</t>
  </si>
  <si>
    <t>25-5</t>
  </si>
  <si>
    <t>Biochemistry Molecular Biology</t>
  </si>
  <si>
    <t>130-0</t>
  </si>
  <si>
    <t xml:space="preserve">Biochemistry/Molecular Biology - General                                                                                                                        </t>
  </si>
  <si>
    <t xml:space="preserve">Chemistry                     </t>
  </si>
  <si>
    <t>73-0</t>
  </si>
  <si>
    <t xml:space="preserve">Chemistry                                                                                                                                                       </t>
  </si>
  <si>
    <t>73-90</t>
  </si>
  <si>
    <t xml:space="preserve">Chemistry Teacher Education                                                                                                                                     </t>
  </si>
  <si>
    <t>162-0</t>
  </si>
  <si>
    <t xml:space="preserve">Doctor of Audiology                                                                                                                                             </t>
  </si>
  <si>
    <t>62-0</t>
  </si>
  <si>
    <t xml:space="preserve">Speech Pathology &amp; Audiology                                                                                                                                    </t>
  </si>
  <si>
    <t>62-1</t>
  </si>
  <si>
    <t>62-2</t>
  </si>
  <si>
    <t xml:space="preserve">Economics                     </t>
  </si>
  <si>
    <t>142-0</t>
  </si>
  <si>
    <t xml:space="preserve">Applied Economics                                                                                                                                               </t>
  </si>
  <si>
    <t>142-1</t>
  </si>
  <si>
    <t>142-2</t>
  </si>
  <si>
    <t>142-3</t>
  </si>
  <si>
    <t xml:space="preserve">Applied Economics - Financial Economics                                                                                                                         </t>
  </si>
  <si>
    <t>42-0</t>
  </si>
  <si>
    <t xml:space="preserve">Economics                                                                                                                                                       </t>
  </si>
  <si>
    <t>42-2</t>
  </si>
  <si>
    <t xml:space="preserve">Economics - General Economics                                                                                                                                   </t>
  </si>
  <si>
    <t xml:space="preserve">English                       </t>
  </si>
  <si>
    <t>109-0</t>
  </si>
  <si>
    <t xml:space="preserve">English Studies                                                                                                                                                 </t>
  </si>
  <si>
    <t>21-1</t>
  </si>
  <si>
    <t xml:space="preserve">The Teaching of Writing                                                                                                                                         </t>
  </si>
  <si>
    <t>21-2</t>
  </si>
  <si>
    <t xml:space="preserve">Writing - Professional Writing and Rhetorics                                                                                                                    </t>
  </si>
  <si>
    <t>221-30</t>
  </si>
  <si>
    <t>9-0</t>
  </si>
  <si>
    <t xml:space="preserve">English                                                                                                                                                         </t>
  </si>
  <si>
    <t>9-1</t>
  </si>
  <si>
    <t xml:space="preserve">English Publishing Studies                                                                                                                                      </t>
  </si>
  <si>
    <t>9-90</t>
  </si>
  <si>
    <t xml:space="preserve">English Teacher Education                                                                                                                                       </t>
  </si>
  <si>
    <t xml:space="preserve">Geography - Geology           </t>
  </si>
  <si>
    <t>17-0</t>
  </si>
  <si>
    <t xml:space="preserve">Geology                                                                                                                                                         </t>
  </si>
  <si>
    <t>17-90</t>
  </si>
  <si>
    <t xml:space="preserve">Earth &amp; Space Science Education                                                                                                                                 </t>
  </si>
  <si>
    <t>18-0</t>
  </si>
  <si>
    <t xml:space="preserve">Geography                                                                                                                                                       </t>
  </si>
  <si>
    <t>18-90</t>
  </si>
  <si>
    <t xml:space="preserve">Geography Teacher Education                                                                                                                                     </t>
  </si>
  <si>
    <t>61-0</t>
  </si>
  <si>
    <t xml:space="preserve">Hydrogeology                                                                                                                                                    </t>
  </si>
  <si>
    <t xml:space="preserve">History                       </t>
  </si>
  <si>
    <t>43-0</t>
  </si>
  <si>
    <t xml:space="preserve">History                                                                                                                                                         </t>
  </si>
  <si>
    <t>43-90</t>
  </si>
  <si>
    <t xml:space="preserve">History Teacher Education                                                                                                                                       </t>
  </si>
  <si>
    <t>43-91</t>
  </si>
  <si>
    <t xml:space="preserve">History-Social Sciences Teacher Certification                                                                                                                   </t>
  </si>
  <si>
    <t>12-0</t>
  </si>
  <si>
    <t xml:space="preserve">French                                                                                                                                                          </t>
  </si>
  <si>
    <t>12-90</t>
  </si>
  <si>
    <t xml:space="preserve">French Teacher Education                                                                                                                                        </t>
  </si>
  <si>
    <t>13-0</t>
  </si>
  <si>
    <t xml:space="preserve">German                                                                                                                                                          </t>
  </si>
  <si>
    <t>13-90</t>
  </si>
  <si>
    <t xml:space="preserve">German Teacher Education                                                                                                                                        </t>
  </si>
  <si>
    <t>14-0</t>
  </si>
  <si>
    <t xml:space="preserve">Languages, Literatures, and Cultures                                                                                                                            </t>
  </si>
  <si>
    <t>15-0</t>
  </si>
  <si>
    <t xml:space="preserve">Spanish                                                                                                                                                         </t>
  </si>
  <si>
    <t>15-90</t>
  </si>
  <si>
    <t xml:space="preserve">Spanish Teacher Education                                                                                                                                       </t>
  </si>
  <si>
    <t xml:space="preserve">Mathematics                   </t>
  </si>
  <si>
    <t>127-0</t>
  </si>
  <si>
    <t xml:space="preserve">Mathematics Education                                                                                                                                           </t>
  </si>
  <si>
    <t>27-0</t>
  </si>
  <si>
    <t xml:space="preserve">Mathematics                                                                                                                                                     </t>
  </si>
  <si>
    <t>27-1</t>
  </si>
  <si>
    <t xml:space="preserve">Mathematics - Actuarial Science                                                                                                                                 </t>
  </si>
  <si>
    <t>27-2</t>
  </si>
  <si>
    <t xml:space="preserve">Mathematics - Statistics                                                                                                                                        </t>
  </si>
  <si>
    <t>27-3</t>
  </si>
  <si>
    <t xml:space="preserve">Mathematics - Applied Statistics                                                                                                                                </t>
  </si>
  <si>
    <t>27-4</t>
  </si>
  <si>
    <t xml:space="preserve">Mathematics - Biomathematics                                                                                                                                    </t>
  </si>
  <si>
    <t>27-90</t>
  </si>
  <si>
    <t xml:space="preserve">Mathematics Teacher Education                                                                                                                                   </t>
  </si>
  <si>
    <t>27-92</t>
  </si>
  <si>
    <t xml:space="preserve">Philosophy                    </t>
  </si>
  <si>
    <t>6-0</t>
  </si>
  <si>
    <t xml:space="preserve">Philosophy                                                                                                                                                      </t>
  </si>
  <si>
    <t xml:space="preserve">Physics                       </t>
  </si>
  <si>
    <t>72-0</t>
  </si>
  <si>
    <t xml:space="preserve">Physics                                                                                                                                                         </t>
  </si>
  <si>
    <t>72-1</t>
  </si>
  <si>
    <t xml:space="preserve">Physics - Computer Physics                                                                                                                                      </t>
  </si>
  <si>
    <t>72-2</t>
  </si>
  <si>
    <t xml:space="preserve">Physics - Engineering Physics                                                                                                                                   </t>
  </si>
  <si>
    <t>72-90</t>
  </si>
  <si>
    <t xml:space="preserve">Physics Teacher Education                                                                                                                                       </t>
  </si>
  <si>
    <t xml:space="preserve">Politics and Government       </t>
  </si>
  <si>
    <t>44-0</t>
  </si>
  <si>
    <t xml:space="preserve">Political Science                                                                                                                                               </t>
  </si>
  <si>
    <t>44-1</t>
  </si>
  <si>
    <t xml:space="preserve">Political Science - Public Service                                                                                                                              </t>
  </si>
  <si>
    <t>44-2</t>
  </si>
  <si>
    <t>44-3</t>
  </si>
  <si>
    <t xml:space="preserve">Political Science - Global Politics and Culture                                                                                                                 </t>
  </si>
  <si>
    <t>44-4</t>
  </si>
  <si>
    <t xml:space="preserve">Political Science - Global Studies                                                                                                                              </t>
  </si>
  <si>
    <t>44-6</t>
  </si>
  <si>
    <t xml:space="preserve">Psychology                    </t>
  </si>
  <si>
    <t>180-0</t>
  </si>
  <si>
    <t xml:space="preserve">Clinical-Counseling Psychology                                                                                                                                  </t>
  </si>
  <si>
    <t>8-0</t>
  </si>
  <si>
    <t xml:space="preserve">Psychology                                                                                                                                                      </t>
  </si>
  <si>
    <t>8-1</t>
  </si>
  <si>
    <t xml:space="preserve">Cognitive and Behavioral Sciences                                                                                                                               </t>
  </si>
  <si>
    <t>8-2</t>
  </si>
  <si>
    <t xml:space="preserve">Industrial/Organizational-Social Psychology                                                                                                                     </t>
  </si>
  <si>
    <t>8-4</t>
  </si>
  <si>
    <t xml:space="preserve">Quantitative Psychology                                                                                                                                         </t>
  </si>
  <si>
    <t>8-7</t>
  </si>
  <si>
    <t xml:space="preserve">Developmental Psychology                                                                                                                                        </t>
  </si>
  <si>
    <t>93-0</t>
  </si>
  <si>
    <t xml:space="preserve">School Psychology                                                                                                                                               </t>
  </si>
  <si>
    <t xml:space="preserve">School of Biological Sciences </t>
  </si>
  <si>
    <t>3-0</t>
  </si>
  <si>
    <t xml:space="preserve">Biological Sciences                                                                                                                                             </t>
  </si>
  <si>
    <t>3-10</t>
  </si>
  <si>
    <t xml:space="preserve">Biological Sciences - Biomathematics                                                                                                                            </t>
  </si>
  <si>
    <t>3-11</t>
  </si>
  <si>
    <t>3-2</t>
  </si>
  <si>
    <t xml:space="preserve">Conservation Biology                                                                                                                                            </t>
  </si>
  <si>
    <t>3-3</t>
  </si>
  <si>
    <t xml:space="preserve">Biotechnology                                                                                                                                                   </t>
  </si>
  <si>
    <t>3-8</t>
  </si>
  <si>
    <t xml:space="preserve">Organismal Biology &amp; Public Outreach                                                                                                                            </t>
  </si>
  <si>
    <t>3-9</t>
  </si>
  <si>
    <t xml:space="preserve">Biological Sciences - Behavior, Ecology, Evolution &amp; Systematics                                                                                                </t>
  </si>
  <si>
    <t>3-90</t>
  </si>
  <si>
    <t xml:space="preserve">Biological Sciences Teacher Education                                                                                                                           </t>
  </si>
  <si>
    <t xml:space="preserve">School of Communication       </t>
  </si>
  <si>
    <t>151-1</t>
  </si>
  <si>
    <t xml:space="preserve">Journalism - Broadcast Journalism                                                                                                                               </t>
  </si>
  <si>
    <t>151-2</t>
  </si>
  <si>
    <t xml:space="preserve">Journalism - News Editorial                                                                                                                                     </t>
  </si>
  <si>
    <t>151-3</t>
  </si>
  <si>
    <t xml:space="preserve">Journalism - Visual Communication                                                                                                                               </t>
  </si>
  <si>
    <t>39-3</t>
  </si>
  <si>
    <t xml:space="preserve">Mass Media - Interactive Media                                                                                                                                  </t>
  </si>
  <si>
    <t>39-4</t>
  </si>
  <si>
    <t xml:space="preserve">Mass Media - Radio                                                                                                                                              </t>
  </si>
  <si>
    <t>39-5</t>
  </si>
  <si>
    <t xml:space="preserve">Mass Media - Television Production                                                                                                                              </t>
  </si>
  <si>
    <t>39-6</t>
  </si>
  <si>
    <t>47-0</t>
  </si>
  <si>
    <t xml:space="preserve">Public Relations                                                                                                                                                </t>
  </si>
  <si>
    <t>63-0</t>
  </si>
  <si>
    <t xml:space="preserve">Communication                                                                                                                                                   </t>
  </si>
  <si>
    <t>79-0</t>
  </si>
  <si>
    <t xml:space="preserve">Communication Studies                                                                                                                                           </t>
  </si>
  <si>
    <t>79-1</t>
  </si>
  <si>
    <t xml:space="preserve">Communication Studies - Interpersonal                                                                                                                           </t>
  </si>
  <si>
    <t>79-2</t>
  </si>
  <si>
    <t>79-3</t>
  </si>
  <si>
    <t>79-90</t>
  </si>
  <si>
    <t xml:space="preserve">Communication Studies Teacher Education                                                                                                                         </t>
  </si>
  <si>
    <t xml:space="preserve">School of Social Work         </t>
  </si>
  <si>
    <t>153-0</t>
  </si>
  <si>
    <t xml:space="preserve">Bachelor of Social Work                                                                                                                                         </t>
  </si>
  <si>
    <t>53-0</t>
  </si>
  <si>
    <t xml:space="preserve">Social Work                                                                                                                                                     </t>
  </si>
  <si>
    <t>53-1</t>
  </si>
  <si>
    <t xml:space="preserve">Social Work - School Social Work                                                                                                                                </t>
  </si>
  <si>
    <t xml:space="preserve">Sociology and Anthropology    </t>
  </si>
  <si>
    <t>148-0</t>
  </si>
  <si>
    <t xml:space="preserve">Archaeology                                                                                                                                                     </t>
  </si>
  <si>
    <t>45-0</t>
  </si>
  <si>
    <t xml:space="preserve">Sociology                                                                                                                                                       </t>
  </si>
  <si>
    <t>45-1</t>
  </si>
  <si>
    <t>48-0</t>
  </si>
  <si>
    <t xml:space="preserve">Anthropology                                                                                                                                                    </t>
  </si>
  <si>
    <t xml:space="preserve">Women's and Gender Studies    </t>
  </si>
  <si>
    <t xml:space="preserve">Accounting                    </t>
  </si>
  <si>
    <t>182-0</t>
  </si>
  <si>
    <t xml:space="preserve">Business Information Systems                                                                                                                                    </t>
  </si>
  <si>
    <t>382-1</t>
  </si>
  <si>
    <t>382-2</t>
  </si>
  <si>
    <t>82-0</t>
  </si>
  <si>
    <t xml:space="preserve">Accountancy                                                                                                                                                     </t>
  </si>
  <si>
    <t>82-1</t>
  </si>
  <si>
    <t xml:space="preserve">Accounting - Business Information Systems                                                                                                                       </t>
  </si>
  <si>
    <t>82-2</t>
  </si>
  <si>
    <t xml:space="preserve">Accounting - Financial Accounting                                                                                                                               </t>
  </si>
  <si>
    <t>82-4</t>
  </si>
  <si>
    <t xml:space="preserve">Accounting - Accounting Information Systems                                                                                                                     </t>
  </si>
  <si>
    <t>82-5</t>
  </si>
  <si>
    <t xml:space="preserve">Accounting - Career Specialty                                                                                                                                   </t>
  </si>
  <si>
    <t xml:space="preserve">Dean of Business              </t>
  </si>
  <si>
    <t>88-0</t>
  </si>
  <si>
    <t xml:space="preserve">Master of Business Administration                                                                                                                               </t>
  </si>
  <si>
    <t xml:space="preserve">Finance, Insurance and Law    </t>
  </si>
  <si>
    <t>103-0</t>
  </si>
  <si>
    <t xml:space="preserve">Insurance                                                                                                                                                       </t>
  </si>
  <si>
    <t>76-1</t>
  </si>
  <si>
    <t xml:space="preserve">Finance - General Finance                                                                                                                                       </t>
  </si>
  <si>
    <t>78-0</t>
  </si>
  <si>
    <t xml:space="preserve">International Business                                                                                                                                          </t>
  </si>
  <si>
    <t>80-0</t>
  </si>
  <si>
    <t xml:space="preserve">Business Administration                                                                                                                                         </t>
  </si>
  <si>
    <t>84-3</t>
  </si>
  <si>
    <t xml:space="preserve">Management - Organizational Leadership                                                                                                                          </t>
  </si>
  <si>
    <t>84-4</t>
  </si>
  <si>
    <t xml:space="preserve">Management - Human Resource Management                                                                                                                          </t>
  </si>
  <si>
    <t>84-5</t>
  </si>
  <si>
    <t xml:space="preserve">Marketing                     </t>
  </si>
  <si>
    <t>5-0</t>
  </si>
  <si>
    <t xml:space="preserve">Business Teacher Education                                                                                                                                      </t>
  </si>
  <si>
    <t>83-0</t>
  </si>
  <si>
    <t xml:space="preserve">Marketing                                                                                                                                                       </t>
  </si>
  <si>
    <t>83-1</t>
  </si>
  <si>
    <t>83-2</t>
  </si>
  <si>
    <t xml:space="preserve">Marketing - Professional Sales                                                                                                                                  </t>
  </si>
  <si>
    <t xml:space="preserve">Curriculum and Instruction    </t>
  </si>
  <si>
    <t>226-30</t>
  </si>
  <si>
    <t>34-0</t>
  </si>
  <si>
    <t xml:space="preserve">Curriculum &amp; Instruction                                                                                                                                        </t>
  </si>
  <si>
    <t>50-0</t>
  </si>
  <si>
    <t xml:space="preserve">Elementary Education                                                                                                                                            </t>
  </si>
  <si>
    <t>50-1</t>
  </si>
  <si>
    <t>54-0</t>
  </si>
  <si>
    <t xml:space="preserve">Early Childhood Education                                                                                                                                       </t>
  </si>
  <si>
    <t>55-0</t>
  </si>
  <si>
    <t xml:space="preserve">Middle Level Teacher Education                                                                                                                                  </t>
  </si>
  <si>
    <t>7-0</t>
  </si>
  <si>
    <t>96-0</t>
  </si>
  <si>
    <t xml:space="preserve">Reading                                                                                                                                                         </t>
  </si>
  <si>
    <t>119-0</t>
  </si>
  <si>
    <t xml:space="preserve">College Student Personnel Administration                                                                                                                        </t>
  </si>
  <si>
    <t>295-40</t>
  </si>
  <si>
    <t>296-40</t>
  </si>
  <si>
    <t>95-0</t>
  </si>
  <si>
    <t xml:space="preserve">Educational Administration                                                                                                                                      </t>
  </si>
  <si>
    <t xml:space="preserve">Special Education             </t>
  </si>
  <si>
    <t>244-20</t>
  </si>
  <si>
    <t>246-40</t>
  </si>
  <si>
    <t>40-0</t>
  </si>
  <si>
    <t xml:space="preserve">Special Education                                                                                                                                               </t>
  </si>
  <si>
    <t>40-10</t>
  </si>
  <si>
    <t>40-8</t>
  </si>
  <si>
    <t>40-9</t>
  </si>
  <si>
    <t>122-0</t>
  </si>
  <si>
    <t xml:space="preserve">Arts Technology                                                                                                                                                 </t>
  </si>
  <si>
    <t xml:space="preserve">School of Art                 </t>
  </si>
  <si>
    <t>2-0</t>
  </si>
  <si>
    <t xml:space="preserve">Art                                                                                                                                                             </t>
  </si>
  <si>
    <t>2-1</t>
  </si>
  <si>
    <t xml:space="preserve">Studio Arts                                                                                                                                                     </t>
  </si>
  <si>
    <t>22-0</t>
  </si>
  <si>
    <t xml:space="preserve">Master of Fine Arts                                                                                                                                             </t>
  </si>
  <si>
    <t>2-3</t>
  </si>
  <si>
    <t xml:space="preserve">Art History                                                                                                                                                     </t>
  </si>
  <si>
    <t>2-4</t>
  </si>
  <si>
    <t xml:space="preserve">Art Graphic Design                                                                                                                                              </t>
  </si>
  <si>
    <t>2-6</t>
  </si>
  <si>
    <t xml:space="preserve">Art - Visual Culture                                                                                                                                            </t>
  </si>
  <si>
    <t>2-90</t>
  </si>
  <si>
    <t xml:space="preserve">Art Teacher Education                                                                                                                                           </t>
  </si>
  <si>
    <t>2-91</t>
  </si>
  <si>
    <t xml:space="preserve">Art Education                                                                                                                                                   </t>
  </si>
  <si>
    <t>60-0</t>
  </si>
  <si>
    <t xml:space="preserve">Bachelor of Fine Arts-Art                                                                                                                                       </t>
  </si>
  <si>
    <t xml:space="preserve">School of Music               </t>
  </si>
  <si>
    <t>128-0</t>
  </si>
  <si>
    <t xml:space="preserve">Master of Music Education                                                                                                                                       </t>
  </si>
  <si>
    <t>28-3</t>
  </si>
  <si>
    <t xml:space="preserve">Music Performance                                                                                                                                               </t>
  </si>
  <si>
    <t>28-4</t>
  </si>
  <si>
    <t xml:space="preserve">Music Composition                                                                                                                                               </t>
  </si>
  <si>
    <t>28-5</t>
  </si>
  <si>
    <t xml:space="preserve">Music Therapy                                                                                                                                                   </t>
  </si>
  <si>
    <t>28-6</t>
  </si>
  <si>
    <t xml:space="preserve">Music Conducting                                                                                                                                                </t>
  </si>
  <si>
    <t>28-7</t>
  </si>
  <si>
    <t xml:space="preserve">Music - Collaborative Piano                                                                                                                                     </t>
  </si>
  <si>
    <t>57-1</t>
  </si>
  <si>
    <t>57-2</t>
  </si>
  <si>
    <t>57-3</t>
  </si>
  <si>
    <t>57-4</t>
  </si>
  <si>
    <t>58-1</t>
  </si>
  <si>
    <t>58-4</t>
  </si>
  <si>
    <t xml:space="preserve">Bachelor of Music - Composition                                                                                                                                 </t>
  </si>
  <si>
    <t>58-5</t>
  </si>
  <si>
    <t xml:space="preserve">Bachelor of Music - Voice Performance                                                                                                                           </t>
  </si>
  <si>
    <t>58-6</t>
  </si>
  <si>
    <t xml:space="preserve">Bachelor of Music - Music Therapy                                                                                                                               </t>
  </si>
  <si>
    <t>58-7</t>
  </si>
  <si>
    <t>59-0</t>
  </si>
  <si>
    <t xml:space="preserve">Music-Liberal Arts BA/BS                                                                                                                                        </t>
  </si>
  <si>
    <t>59-1</t>
  </si>
  <si>
    <t xml:space="preserve">Music-Liberal Arts BA/BS - Musical Theatre                                                                                                                      </t>
  </si>
  <si>
    <t>59-2</t>
  </si>
  <si>
    <t xml:space="preserve">Music-Liberal Arts BA/BS - Music Business                                                                                                                       </t>
  </si>
  <si>
    <t xml:space="preserve">School of Theatre             </t>
  </si>
  <si>
    <t>23-0</t>
  </si>
  <si>
    <t xml:space="preserve">Master of Fine Arts/Theatre                                                                                                                                     </t>
  </si>
  <si>
    <t>70-0</t>
  </si>
  <si>
    <t xml:space="preserve">Theatre                                                                                                                                                         </t>
  </si>
  <si>
    <t>70-2</t>
  </si>
  <si>
    <t xml:space="preserve">Theatre - Design/Production                                                                                                                                     </t>
  </si>
  <si>
    <t>70-3</t>
  </si>
  <si>
    <t xml:space="preserve">Theatre - Acting                                                                                                                                                </t>
  </si>
  <si>
    <t>70-4</t>
  </si>
  <si>
    <t xml:space="preserve">Theatre - Theatre Studies                                                                                                                                       </t>
  </si>
  <si>
    <t>70-5</t>
  </si>
  <si>
    <t xml:space="preserve">Theatre - Dance Performance                                                                                                                                     </t>
  </si>
  <si>
    <t>70-90</t>
  </si>
  <si>
    <t xml:space="preserve">Theatre - Theatre Education                                                                                                                                     </t>
  </si>
  <si>
    <t>70-91</t>
  </si>
  <si>
    <t xml:space="preserve">Theatre - Dance Education                                                                                                                                       </t>
  </si>
  <si>
    <t>111-2</t>
  </si>
  <si>
    <t xml:space="preserve">Nursing (BSN) - Prelicensure                                                                                                                                    </t>
  </si>
  <si>
    <t>111-3</t>
  </si>
  <si>
    <t xml:space="preserve">Nursing (BSN) - Registered Nurse                                                                                                                                </t>
  </si>
  <si>
    <t>111-4</t>
  </si>
  <si>
    <t xml:space="preserve">Nursing (BSN) - Prelicensure Early Admit                                                                                                                        </t>
  </si>
  <si>
    <t>112-1</t>
  </si>
  <si>
    <t xml:space="preserve">Nursing (MSN) - Family Nurse Practitioner                                                                                                                       </t>
  </si>
  <si>
    <t>112-2</t>
  </si>
  <si>
    <t xml:space="preserve">Nursing (MSN) - Nursing Systems Administration                                                                                                                  </t>
  </si>
  <si>
    <t>132-0</t>
  </si>
  <si>
    <t xml:space="preserve">Nursing (Ph.D.)                                                                                                                                                 </t>
  </si>
  <si>
    <t xml:space="preserve">Dean of Graduate School       </t>
  </si>
  <si>
    <t>89-0</t>
  </si>
  <si>
    <t xml:space="preserve">Student-At-Large                                                                                                                                                </t>
  </si>
  <si>
    <t xml:space="preserve">Instructional Development     </t>
  </si>
  <si>
    <t>120-0</t>
  </si>
  <si>
    <t xml:space="preserve">University Studies                                                                                                                                              </t>
  </si>
  <si>
    <t>65-0</t>
  </si>
  <si>
    <t xml:space="preserve">Unclassified                                                                                                                                                    </t>
  </si>
  <si>
    <t>66-4</t>
  </si>
  <si>
    <t>99-0</t>
  </si>
  <si>
    <t xml:space="preserve">Undeclared                                                                                                                                                      </t>
  </si>
  <si>
    <t>99-1</t>
  </si>
  <si>
    <t xml:space="preserve">Undeclared (p)                                                                                                                                                  </t>
  </si>
  <si>
    <t xml:space="preserve">FCS - Dietetic Internship                                                                                                                </t>
  </si>
  <si>
    <t xml:space="preserve">FCS - Food, Nutrition, and Dietetics                                                                                                     </t>
  </si>
  <si>
    <t xml:space="preserve">FCS - Interior &amp; Environmental Design                                                                                                    </t>
  </si>
  <si>
    <t xml:space="preserve">FCS - Apparel Merchandising &amp; Design                                                                                                     </t>
  </si>
  <si>
    <t xml:space="preserve">FCS - Human Development/Family Resources                                                                                                 </t>
  </si>
  <si>
    <t xml:space="preserve">IS - Systems Development/Analyst                                                                                                               </t>
  </si>
  <si>
    <t xml:space="preserve">IS - Web Application Development                                                                                                               </t>
  </si>
  <si>
    <t xml:space="preserve">IS - Information Assurance and Security                                                                                                        </t>
  </si>
  <si>
    <t xml:space="preserve">IS - Integration of Enterprise Systems                                                                                                         </t>
  </si>
  <si>
    <t xml:space="preserve">IS - Systems Development                                                                                                                       </t>
  </si>
  <si>
    <t xml:space="preserve">IS - Internet Application Development                                                                                                          </t>
  </si>
  <si>
    <t xml:space="preserve">CPS - General Computer Science                                                                                                                     </t>
  </si>
  <si>
    <t xml:space="preserve">CPS - Enterprise Computing Engineering                                                                                                             </t>
  </si>
  <si>
    <t>School of Information Technolology</t>
  </si>
  <si>
    <t>School of Kinesiology and Recreation</t>
  </si>
  <si>
    <t xml:space="preserve">KNR - Recreation Administration                                                                                                            </t>
  </si>
  <si>
    <t xml:space="preserve">KNR - Sport Management                                                                                                                     </t>
  </si>
  <si>
    <t xml:space="preserve">KNR - Biomechanics                                                                                                                         </t>
  </si>
  <si>
    <t xml:space="preserve">KNR - Athletic Training                                                                                                                    </t>
  </si>
  <si>
    <t xml:space="preserve">KNR - Exercise Physiology                                                                                                                  </t>
  </si>
  <si>
    <t xml:space="preserve">KNR - Psychology of Sport &amp; Physical Activity                                                                                              </t>
  </si>
  <si>
    <t xml:space="preserve">Rec &amp; Park Admin - Therapeutic Recreation                                                                                                       </t>
  </si>
  <si>
    <t xml:space="preserve">Renewable Energy/Economics &amp; Public Policy                                                                                                                  </t>
  </si>
  <si>
    <t xml:space="preserve">IT - Construction Management                                                                                                                 </t>
  </si>
  <si>
    <t xml:space="preserve">IT - Graphic Communication                                                                                                                   </t>
  </si>
  <si>
    <t xml:space="preserve">IT - Engineering Technology                                                                                                                  </t>
  </si>
  <si>
    <t>Communication Sciences and Disorders</t>
  </si>
  <si>
    <t xml:space="preserve">Audiology                                                                                                                        </t>
  </si>
  <si>
    <t xml:space="preserve">Speech Pathology                                                                                                                 </t>
  </si>
  <si>
    <t xml:space="preserve">Applied Community &amp; Economic Development                                                                                                    </t>
  </si>
  <si>
    <t xml:space="preserve">Electricity, Natural Gas, &amp; Telecom Economics                                                                                  </t>
  </si>
  <si>
    <t>Languages, Literatures and Cultures</t>
  </si>
  <si>
    <t xml:space="preserve">Elementary &amp; Middle School Math Education                                                                                                                </t>
  </si>
  <si>
    <t xml:space="preserve">Political Sci - Applied Community Development                                                                                                               </t>
  </si>
  <si>
    <t xml:space="preserve">Political Sci - Leadership and Social Justice                                                                                                               </t>
  </si>
  <si>
    <t xml:space="preserve">ACC (BS/MPA) - Professional Accountancy                                                                                                                 </t>
  </si>
  <si>
    <t xml:space="preserve">ACC (BS/MPA) - Accountancy &amp; Info Sys                                                                                                        </t>
  </si>
  <si>
    <t xml:space="preserve">Entrepreneurship &amp; Small Business Mgmt                                                                                                     </t>
  </si>
  <si>
    <t>Management and Quantitative Methods</t>
  </si>
  <si>
    <t xml:space="preserve">MKT - Integrated Marketing Communication                                                                                                                  </t>
  </si>
  <si>
    <t xml:space="preserve">School Librarianship-Post-Bacc Grad Cert                                                                                                   </t>
  </si>
  <si>
    <t xml:space="preserve">Elem Ed - Bilingual/Bicultural Education                                                                                                           </t>
  </si>
  <si>
    <t>Educational Administration &amp; Foundations</t>
  </si>
  <si>
    <t>Director of Special Education - PMGC</t>
  </si>
  <si>
    <t xml:space="preserve">Spec Ed- Specialist Low Vision &amp; Blindness                                                                                                           </t>
  </si>
  <si>
    <t xml:space="preserve">Spec Ed - Specialist In Learning &amp; Behavior                                                                                                           </t>
  </si>
  <si>
    <t xml:space="preserve">Spec Ed- Specialist Deaf &amp; Hard of Hearing                                                                                                           </t>
  </si>
  <si>
    <t xml:space="preserve">Music Ed (BME) - Choral-General-Vocal                                                                                                                    </t>
  </si>
  <si>
    <t xml:space="preserve">Music Ed (BME) - Choral-General-Keyboard                                                                                                                 </t>
  </si>
  <si>
    <t xml:space="preserve">Music Ed (BME) - Instrumental-Band                                                                                                                       </t>
  </si>
  <si>
    <t xml:space="preserve">Music Ed (BME) - Instrumental-Orchestra                                                                                                                  </t>
  </si>
  <si>
    <t xml:space="preserve">BM - Band &amp; Orchestra Instruments Performance                                                                                                    </t>
  </si>
  <si>
    <t xml:space="preserve">BM - Classical Guitar Performance                                                                                                                </t>
  </si>
  <si>
    <t xml:space="preserve">IDS - Human and Educational Services                                                                                                      </t>
  </si>
  <si>
    <t>Non Degree Seeking (no CIP)</t>
  </si>
  <si>
    <t>Educational Admin &amp; Foundations</t>
  </si>
  <si>
    <t>Management &amp; Quantitative Methods</t>
  </si>
  <si>
    <t xml:space="preserve">Information Systems - Information Assurance and Security                                                                                                        </t>
  </si>
  <si>
    <t xml:space="preserve">Information Systems - Internet Application Development                                                                                                          </t>
  </si>
  <si>
    <t xml:space="preserve">School Librarianship-Post-Baccalaureate Graduate Certificate                                                                                                    </t>
  </si>
  <si>
    <t xml:space="preserve">BSC - Behavior, Ecology, Evolution &amp; Systematics                                                                                                </t>
  </si>
  <si>
    <t xml:space="preserve">Media Management, Promotion, and Sales                                                                                                             </t>
  </si>
  <si>
    <t>School of Information Technology</t>
  </si>
  <si>
    <t xml:space="preserve">Total </t>
  </si>
  <si>
    <t xml:space="preserve">Horticulture and Landscape Management                                                                                                             </t>
  </si>
  <si>
    <t xml:space="preserve">Rec &amp; Park Admin- Therapeutic Recreation                                                                                                       </t>
  </si>
  <si>
    <t xml:space="preserve">General Computer Science                                                                                                                     </t>
  </si>
  <si>
    <t xml:space="preserve">IT- Engineering Technology                                                                                                                  </t>
  </si>
  <si>
    <t xml:space="preserve">PAS - Speech Pathology                                                                                                                 </t>
  </si>
  <si>
    <t xml:space="preserve">BSC - Molecular and Cellular Biology                                                                                                           </t>
  </si>
  <si>
    <t xml:space="preserve">Organizational &amp; Leadership Communication                                                                                               </t>
  </si>
  <si>
    <t xml:space="preserve">Accountancy &amp; Information Systems                                                                                                        </t>
  </si>
  <si>
    <t xml:space="preserve">Professional Accountancy                                                                                                                 </t>
  </si>
  <si>
    <t xml:space="preserve">Entrepreneurship &amp; Small Business Management                                                                                                       </t>
  </si>
  <si>
    <t xml:space="preserve">Elem Ed- Bilingual/Bicultural Education                                                                                                           </t>
  </si>
  <si>
    <t xml:space="preserve">Spec Ed- Specialist In Learning &amp; Behavior                                                                                                           </t>
  </si>
  <si>
    <t xml:space="preserve">Spec Ed - Specialist Deaf &amp; Hard of Hearing                                                                                                           </t>
  </si>
  <si>
    <t>School of Kinesiology &amp; Recreation</t>
  </si>
  <si>
    <t>Communication Sci &amp; Disorders</t>
  </si>
  <si>
    <t xml:space="preserve">Teaching Writing High/Middle School-PBC                                                                                        </t>
  </si>
  <si>
    <t xml:space="preserve">Comm Studies - Political Communication                                                                                                                 </t>
  </si>
  <si>
    <t>Hispanic Total</t>
  </si>
  <si>
    <t>Asian Total</t>
  </si>
  <si>
    <t>Not Reported Total</t>
  </si>
  <si>
    <t>Non-Resident Alien</t>
  </si>
  <si>
    <t>University</t>
  </si>
  <si>
    <t>Master's</t>
  </si>
  <si>
    <t>Arts Technology</t>
  </si>
  <si>
    <t>1-8</t>
  </si>
  <si>
    <t>1-9</t>
  </si>
  <si>
    <t>1-11</t>
  </si>
  <si>
    <t>91-1</t>
  </si>
  <si>
    <t>91-2</t>
  </si>
  <si>
    <t>139-5</t>
  </si>
  <si>
    <t>123-0</t>
  </si>
  <si>
    <t>124-0</t>
  </si>
  <si>
    <t>130-1</t>
  </si>
  <si>
    <t>130-2</t>
  </si>
  <si>
    <t>62-3</t>
  </si>
  <si>
    <t>42-3</t>
  </si>
  <si>
    <t xml:space="preserve">Agriculture - Agronomy Management   </t>
  </si>
  <si>
    <t xml:space="preserve">Agriculture - Animal Industry Management  </t>
  </si>
  <si>
    <t xml:space="preserve">Agriculture - Crop and Soil Science        </t>
  </si>
  <si>
    <t xml:space="preserve">Health Information Management - Standard </t>
  </si>
  <si>
    <t>Health Information Management - Registered</t>
  </si>
  <si>
    <t xml:space="preserve">IS - Enterprise Computing Systems  </t>
  </si>
  <si>
    <t xml:space="preserve">Construction Management            </t>
  </si>
  <si>
    <t xml:space="preserve">Graphic Communication       </t>
  </si>
  <si>
    <t xml:space="preserve">BMB - Biochemistry          </t>
  </si>
  <si>
    <t xml:space="preserve">BMB - Molecular Biology     </t>
  </si>
  <si>
    <t xml:space="preserve">Speech Pathology &amp; Audiology - Bilingual    </t>
  </si>
  <si>
    <t xml:space="preserve">Economics - Managerial Economics             </t>
  </si>
  <si>
    <t xml:space="preserve">Medical Laboratory Science                                                                                                                                     </t>
  </si>
  <si>
    <t xml:space="preserve">Agriculture - Agronomy Management     </t>
  </si>
  <si>
    <t xml:space="preserve">Construction Management      </t>
  </si>
  <si>
    <t xml:space="preserve">Graphic Communication        </t>
  </si>
  <si>
    <t xml:space="preserve">Economics - General Economics     </t>
  </si>
  <si>
    <t xml:space="preserve">Native Hawaiian or Pacific Islander </t>
  </si>
  <si>
    <t>American Indian/Alaskan Native Total</t>
  </si>
  <si>
    <t>Black or African American Total</t>
  </si>
  <si>
    <t>White Total</t>
  </si>
  <si>
    <t>Two or More Selections Total</t>
  </si>
  <si>
    <t>173-90</t>
  </si>
  <si>
    <t>233-20</t>
  </si>
  <si>
    <t>103-1</t>
  </si>
  <si>
    <t>297-40</t>
  </si>
  <si>
    <t>Master of Science in Chemstry Education</t>
  </si>
  <si>
    <t>Insurance - Business Information Systems</t>
  </si>
  <si>
    <t>Ed Admin/Chief School Business Official PMGC</t>
  </si>
  <si>
    <t>Master of Science in Chemistry Education</t>
  </si>
  <si>
    <t xml:space="preserve">Biotechnology     </t>
  </si>
  <si>
    <t>Technology</t>
  </si>
  <si>
    <t xml:space="preserve">Technology - Training and Development       </t>
  </si>
  <si>
    <t>75-90</t>
  </si>
  <si>
    <t>53-2</t>
  </si>
  <si>
    <t>58-2</t>
  </si>
  <si>
    <t>111-5</t>
  </si>
  <si>
    <t>3-4</t>
  </si>
  <si>
    <t>66-2</t>
  </si>
  <si>
    <t>70-04</t>
  </si>
  <si>
    <t>75-05</t>
  </si>
  <si>
    <t>Psychology</t>
  </si>
  <si>
    <t>Agriculture Industry Management</t>
  </si>
  <si>
    <t>Agriculture Communication and Leadership</t>
  </si>
  <si>
    <t>IS - Integration of Enterprise Systems</t>
  </si>
  <si>
    <t>Mass Media - Radio</t>
  </si>
  <si>
    <t>Mass Media - Media Management, Promotion, and Sales</t>
  </si>
  <si>
    <t>Insurance</t>
  </si>
  <si>
    <t>Management - Organizational Leadership</t>
  </si>
  <si>
    <t>Middle Level Teacher Instruction</t>
  </si>
  <si>
    <t>Theatre - Theatre Studies</t>
  </si>
  <si>
    <t>Theatre - Theatre Education</t>
  </si>
  <si>
    <t>Kinesiology &amp; Recreation - Biomechanics</t>
  </si>
  <si>
    <t>Applied Economics - Financial Economics</t>
  </si>
  <si>
    <t xml:space="preserve">Mathematics Education                                                                                                                                 </t>
  </si>
  <si>
    <t>Mathematics</t>
  </si>
  <si>
    <t>Industrial/Organizational - Social Psychology</t>
  </si>
  <si>
    <t>Biological Sciences - Bioenergy</t>
  </si>
  <si>
    <t>Biological Sciences - Molecular and Cellular Biology</t>
  </si>
  <si>
    <t>College Student Personnel Administration</t>
  </si>
  <si>
    <t>KNR - Physical Education - Teacher Education</t>
  </si>
  <si>
    <t>Social Work - Child and Family Practice</t>
  </si>
  <si>
    <t>WGS - Graduate Certificate</t>
  </si>
  <si>
    <t>BM - Keyboard Performance</t>
  </si>
  <si>
    <t>Nursing (BSN) - Accelerated Prelicensure</t>
  </si>
  <si>
    <t>IDS - Individualized</t>
  </si>
  <si>
    <t xml:space="preserve">Applied Community Economic Development                                                                                                            </t>
  </si>
  <si>
    <t xml:space="preserve">Ed Admin/General Adm - Post-Ms Grad Cert                                                                      </t>
  </si>
  <si>
    <t xml:space="preserve">Ed Admin/Superintendent Endorse-PMGC                                                                    </t>
  </si>
  <si>
    <t>LBS 2/Transition Spec-GC</t>
  </si>
  <si>
    <t xml:space="preserve">Dean of Graduate School </t>
  </si>
  <si>
    <t xml:space="preserve">Student-At-Large - Non degree  (no CIP)                                                                                                                   </t>
  </si>
  <si>
    <t>Agriculture - Horticulture Landscape Manage</t>
  </si>
  <si>
    <t>Spring 2013</t>
  </si>
  <si>
    <r>
      <t>Full-Time</t>
    </r>
    <r>
      <rPr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</si>
  <si>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i/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Full-Time Undergraduate at 12 hours, Graduate at 9 hours</t>
    </r>
  </si>
  <si>
    <t>Credit Hours</t>
  </si>
  <si>
    <t>2013 Spring Semester</t>
  </si>
  <si>
    <t>Census Day (as of January 30, 2013)</t>
  </si>
  <si>
    <t>Planning, Research, and Policy Analysis</t>
  </si>
  <si>
    <t>Spring 2013 On-Campus Enrollment by College, Department and Class Level</t>
  </si>
  <si>
    <t>Spring 2013 On-Campus Enrollment by Department, Major/Sequence and Class Level</t>
  </si>
  <si>
    <t>Spring 2013 On-Campus New Undergraduate Students by Department and Major/Sequence</t>
  </si>
  <si>
    <t>Spring 2013 On-Campus New Graduate Students by Major/Sequence</t>
  </si>
  <si>
    <t>Spring 2013 (On-Campus)</t>
  </si>
  <si>
    <t>School of Teaching and Learning</t>
  </si>
  <si>
    <t xml:space="preserve">IT -  Computer Systems Technology                                                                                                      </t>
  </si>
  <si>
    <t>29-7</t>
  </si>
  <si>
    <t>ACS - Computer Science</t>
  </si>
  <si>
    <t xml:space="preserve">Physical Education - Kinesiology Studies                                                                                                                                           </t>
  </si>
  <si>
    <t xml:space="preserve">Network andTelecommunications Management                                                                                                                                   </t>
  </si>
  <si>
    <t xml:space="preserve">Technology and Engineering Education                                                                                                                                            </t>
  </si>
  <si>
    <t>126-0</t>
  </si>
  <si>
    <t>Renewable Energy</t>
  </si>
  <si>
    <t xml:space="preserve">Agriculture - Agriscience                                                                                                                                      </t>
  </si>
  <si>
    <t xml:space="preserve">Agriculture - Agribusiness                                                                                                                                             </t>
  </si>
  <si>
    <t>137-2</t>
  </si>
  <si>
    <t xml:space="preserve">Agriculture - Agricultural Education and Leadership                                                                                                                              </t>
  </si>
  <si>
    <t xml:space="preserve">IS - Network &amp; Telecommunications Management                                                                                                             </t>
  </si>
  <si>
    <t>230-20</t>
  </si>
  <si>
    <t xml:space="preserve">IS - Information Assurance &amp; Security GC                                                                                                       </t>
  </si>
  <si>
    <t xml:space="preserve">IS - Internet Application Development - GC                                                                                                 </t>
  </si>
  <si>
    <t>231-20</t>
  </si>
  <si>
    <t xml:space="preserve">IS - Systems Analyst - GC                                                                                                     </t>
  </si>
  <si>
    <t xml:space="preserve">Technology/Project Management - GC                                                                                                         </t>
  </si>
  <si>
    <t>262-0</t>
  </si>
  <si>
    <t>Speech-Language Pathology</t>
  </si>
  <si>
    <t>21-0</t>
  </si>
  <si>
    <t>Writing</t>
  </si>
  <si>
    <t>53-3</t>
  </si>
  <si>
    <t>Social Work - Gerontology Practice</t>
  </si>
  <si>
    <t>228-20</t>
  </si>
  <si>
    <t xml:space="preserve">Biology Grographic Information Sciences - GC                                                                                                                 </t>
  </si>
  <si>
    <t>240-20</t>
  </si>
  <si>
    <t>LBS 2/Intervention Specialist-GC</t>
  </si>
  <si>
    <t>247-20</t>
  </si>
  <si>
    <t>Deaf &amp; Hard of Hearing Listening &amp; Spoken Language Spec.-GC</t>
  </si>
  <si>
    <t>270-0</t>
  </si>
  <si>
    <t xml:space="preserve">Theatre - MA/MS                                                                                                                                 </t>
  </si>
  <si>
    <t>213-40</t>
  </si>
  <si>
    <t xml:space="preserve">Nursing/Family Nurse Practitioner - PMGC                                                                                                                   </t>
  </si>
  <si>
    <t>66-3</t>
  </si>
  <si>
    <t>IDS - Multidisciplinary Studies</t>
  </si>
  <si>
    <t>99-2</t>
  </si>
  <si>
    <t xml:space="preserve">Undeclared - Teacher Certification Only/Endorsement                                                                                                                                                </t>
  </si>
  <si>
    <t xml:space="preserve">Communication Studies - Interpersonal                                                                                          </t>
  </si>
  <si>
    <t xml:space="preserve">Management - Hman Resources Management                                                                                             </t>
  </si>
  <si>
    <t>Agriculture - Crop and Soil Science</t>
  </si>
  <si>
    <t>Agriculture - Animal Industry Management</t>
  </si>
  <si>
    <t xml:space="preserve">Health Information Management - Reg Health Info Tech     </t>
  </si>
  <si>
    <t>IT= Computer Systems Technology</t>
  </si>
  <si>
    <t xml:space="preserve">Renewable Energy                                                                                                               </t>
  </si>
  <si>
    <t>French Teacher Education</t>
  </si>
  <si>
    <t>German</t>
  </si>
  <si>
    <t>Spanish Teacher Education</t>
  </si>
  <si>
    <t>Economics - Managerial Economics</t>
  </si>
  <si>
    <t>Accounting- Career Specialty</t>
  </si>
  <si>
    <t xml:space="preserve">Marketing - Professional Sales                                                                                                                                             </t>
  </si>
  <si>
    <t xml:space="preserve">Bachelor of Music - Band &amp; Orchestra Instruments Performance                                                                                                    </t>
  </si>
  <si>
    <t>Communication Studies Teacher Education</t>
  </si>
  <si>
    <t xml:space="preserve">Agriculture - Agricultural Education and Leadership                                                                                                                                           </t>
  </si>
  <si>
    <t xml:space="preserve">Information Systems - Systems Development                                                                                                                                          </t>
  </si>
  <si>
    <t>Applied Economics</t>
  </si>
  <si>
    <t xml:space="preserve">Writing - Professional Writing and Rhetorics                                                                                                                                          </t>
  </si>
  <si>
    <t>Ed Admin/Superintendent Endorsement - PMGC</t>
  </si>
  <si>
    <t>LBS2 - Intervention Specialist 2 - GC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</si>
</sst>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;\ \-\-"/>
    <numFmt numFmtId="165" formatCode="#,##0.0\ "/>
    <numFmt numFmtId="166" formatCode="#,##0\ "/>
    <numFmt numFmtId="167" formatCode="#,##0;;\-\-\ \ \ "/>
    <numFmt numFmtId="168" formatCode="#,##0\ ;;\-\-\ "/>
    <numFmt numFmtId="169" formatCode="#,##0_);\(#,##0\);\ \ \-\-"/>
    <numFmt numFmtId="170" formatCode="#,##0;[Red]\(#,##0\ \ \);\-\-"/>
    <numFmt numFmtId="171" formatCode="#,##0\ \ \ \ ;;\-\-\ \ \ \ "/>
    <numFmt numFmtId="172" formatCode="#,##0_);\(#,##0\);\ \ \-\-\ "/>
    <numFmt numFmtId="173" formatCode="#,##0.0\ ;;\-\-\ "/>
    <numFmt numFmtId="174" formatCode="#,##0.0\ \ ;;\-\-\ \ "/>
    <numFmt numFmtId="175" formatCode="#,##0.0\ \ \ ;;\-\-\ \ \ "/>
    <numFmt numFmtId="176" formatCode="#,##0\ \ ;;\-\-\ \ "/>
    <numFmt numFmtId="177" formatCode="#,##0;;\-\-"/>
    <numFmt numFmtId="178" formatCode="#,##0\ \ ;;\-\-\ \ \ "/>
    <numFmt numFmtId="179" formatCode="_(* #,##0.0_);_(* \(#,##0.0\);_(* &quot;-&quot;?_);_(@_)"/>
    <numFmt numFmtId="180" formatCode="_(* #,##0_);_(* \(#,##0\);_(* &quot;-&quot;?_);_(@_)"/>
  </numFmts>
  <fonts count="8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Helv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7"/>
      <name val="Tms Rmn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sz val="9"/>
      <name val="Times"/>
      <family val="1"/>
    </font>
    <font>
      <sz val="10"/>
      <name val="Times"/>
      <family val="1"/>
    </font>
    <font>
      <u val="single"/>
      <sz val="8"/>
      <name val="Times"/>
      <family val="1"/>
    </font>
    <font>
      <u val="single"/>
      <sz val="9"/>
      <name val="Times"/>
      <family val="1"/>
    </font>
    <font>
      <b/>
      <sz val="9"/>
      <name val="Times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8"/>
      <name val="Times New Roman"/>
      <family val="1"/>
    </font>
    <font>
      <b/>
      <sz val="10"/>
      <name val="Times New Roman"/>
      <family val="1"/>
    </font>
    <font>
      <u val="singleAccounting"/>
      <sz val="9"/>
      <name val="Times New Roman"/>
      <family val="1"/>
    </font>
    <font>
      <u val="singleAccounting"/>
      <sz val="9"/>
      <name val="Times"/>
      <family val="1"/>
    </font>
    <font>
      <u val="singleAccounting"/>
      <sz val="8"/>
      <name val="Times"/>
      <family val="1"/>
    </font>
    <font>
      <sz val="8"/>
      <name val="Times New Roman"/>
      <family val="2"/>
    </font>
    <font>
      <vertAlign val="superscript"/>
      <sz val="9"/>
      <name val="Times New Roman"/>
      <family val="1"/>
    </font>
    <font>
      <i/>
      <vertAlign val="superscript"/>
      <sz val="9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8"/>
      <color indexed="8"/>
      <name val="Times New Roman"/>
      <family val="2"/>
    </font>
    <font>
      <u val="single"/>
      <sz val="8"/>
      <color indexed="8"/>
      <name val="Times New Roman"/>
      <family val="2"/>
    </font>
    <font>
      <sz val="9"/>
      <color indexed="8"/>
      <name val="Times New Roman"/>
      <family val="2"/>
    </font>
    <font>
      <u val="single"/>
      <sz val="9"/>
      <color indexed="8"/>
      <name val="Times New Roman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u val="singleAccounting"/>
      <sz val="8"/>
      <color indexed="8"/>
      <name val="Times New Roman"/>
      <family val="2"/>
    </font>
    <font>
      <i/>
      <u val="single"/>
      <sz val="8"/>
      <color indexed="8"/>
      <name val="Times New Roman"/>
      <family val="2"/>
    </font>
    <font>
      <i/>
      <sz val="8"/>
      <color indexed="8"/>
      <name val="Times New Roman"/>
      <family val="2"/>
    </font>
    <font>
      <b/>
      <i/>
      <sz val="8"/>
      <color indexed="8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8"/>
      <color theme="1"/>
      <name val="Times New Roman"/>
      <family val="2"/>
    </font>
    <font>
      <sz val="9"/>
      <color theme="1"/>
      <name val="Times New Roman"/>
      <family val="2"/>
    </font>
    <font>
      <u val="single"/>
      <sz val="9"/>
      <color theme="1"/>
      <name val="Times New Roman"/>
      <family val="2"/>
    </font>
    <font>
      <b/>
      <sz val="8"/>
      <color theme="1"/>
      <name val="Times New Roman"/>
      <family val="1"/>
    </font>
    <font>
      <u val="single"/>
      <sz val="8"/>
      <color theme="1"/>
      <name val="Times New Roman"/>
      <family val="2"/>
    </font>
    <font>
      <b/>
      <sz val="9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u val="singleAccounting"/>
      <sz val="8"/>
      <color theme="1"/>
      <name val="Times New Roman"/>
      <family val="2"/>
    </font>
    <font>
      <i/>
      <u val="single"/>
      <sz val="8"/>
      <color theme="1"/>
      <name val="Times New Roman"/>
      <family val="2"/>
    </font>
    <font>
      <i/>
      <sz val="8"/>
      <color theme="1"/>
      <name val="Times New Roman"/>
      <family val="2"/>
    </font>
    <font>
      <b/>
      <i/>
      <sz val="8"/>
      <color theme="1"/>
      <name val="Times New Roman"/>
      <family val="2"/>
    </font>
    <font>
      <b/>
      <u val="single"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37" fontId="5" fillId="0" borderId="0">
      <alignment/>
      <protection/>
    </xf>
    <xf numFmtId="0" fontId="3" fillId="0" borderId="0">
      <alignment vertical="center"/>
      <protection/>
    </xf>
    <xf numFmtId="0" fontId="15" fillId="0" borderId="0">
      <alignment/>
      <protection/>
    </xf>
    <xf numFmtId="37" fontId="5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72" fillId="0" borderId="0" xfId="0" applyFont="1" applyAlignment="1">
      <alignment horizontal="centerContinuous"/>
    </xf>
    <xf numFmtId="0" fontId="72" fillId="0" borderId="0" xfId="0" applyFont="1" applyAlignment="1">
      <alignment/>
    </xf>
    <xf numFmtId="164" fontId="72" fillId="0" borderId="0" xfId="0" applyNumberFormat="1" applyFont="1" applyAlignment="1">
      <alignment/>
    </xf>
    <xf numFmtId="0" fontId="2" fillId="0" borderId="0" xfId="57">
      <alignment/>
      <protection/>
    </xf>
    <xf numFmtId="0" fontId="3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3" fontId="6" fillId="0" borderId="0" xfId="57" applyNumberFormat="1" applyFont="1" applyAlignment="1">
      <alignment horizontal="centerContinuous"/>
      <protection/>
    </xf>
    <xf numFmtId="0" fontId="6" fillId="0" borderId="0" xfId="57" applyFont="1" applyAlignment="1">
      <alignment horizontal="left"/>
      <protection/>
    </xf>
    <xf numFmtId="3" fontId="6" fillId="0" borderId="0" xfId="57" applyNumberFormat="1" applyFont="1">
      <alignment/>
      <protection/>
    </xf>
    <xf numFmtId="3" fontId="6" fillId="0" borderId="10" xfId="57" applyNumberFormat="1" applyFont="1" applyBorder="1" applyAlignment="1">
      <alignment horizontal="centerContinuous"/>
      <protection/>
    </xf>
    <xf numFmtId="3" fontId="7" fillId="0" borderId="10" xfId="57" applyNumberFormat="1" applyFont="1" applyBorder="1" applyAlignment="1">
      <alignment horizontal="centerContinuous"/>
      <protection/>
    </xf>
    <xf numFmtId="0" fontId="6" fillId="0" borderId="0" xfId="57" applyFont="1" applyBorder="1" applyAlignment="1">
      <alignment horizontal="centerContinuous"/>
      <protection/>
    </xf>
    <xf numFmtId="3" fontId="6" fillId="0" borderId="0" xfId="57" applyNumberFormat="1" applyFont="1" applyBorder="1" applyAlignment="1">
      <alignment horizontal="centerContinuous"/>
      <protection/>
    </xf>
    <xf numFmtId="3" fontId="7" fillId="0" borderId="0" xfId="57" applyNumberFormat="1" applyFont="1" applyBorder="1" applyAlignment="1">
      <alignment horizontal="centerContinuous"/>
      <protection/>
    </xf>
    <xf numFmtId="0" fontId="7" fillId="0" borderId="0" xfId="57" applyFont="1" applyAlignment="1">
      <alignment horizontal="right"/>
      <protection/>
    </xf>
    <xf numFmtId="0" fontId="6" fillId="0" borderId="0" xfId="57" applyFont="1" applyBorder="1" applyAlignment="1">
      <alignment horizontal="left"/>
      <protection/>
    </xf>
    <xf numFmtId="3" fontId="6" fillId="0" borderId="0" xfId="57" applyNumberFormat="1" applyFont="1" applyAlignment="1">
      <alignment horizontal="left"/>
      <protection/>
    </xf>
    <xf numFmtId="0" fontId="6" fillId="0" borderId="0" xfId="57" applyFont="1" applyAlignment="1">
      <alignment horizontal="right"/>
      <protection/>
    </xf>
    <xf numFmtId="1" fontId="6" fillId="0" borderId="0" xfId="57" applyNumberFormat="1" applyFont="1" applyAlignment="1">
      <alignment horizontal="right"/>
      <protection/>
    </xf>
    <xf numFmtId="167" fontId="8" fillId="0" borderId="0" xfId="58" applyNumberFormat="1" applyFont="1" applyAlignment="1">
      <alignment horizontal="centerContinuous"/>
      <protection/>
    </xf>
    <xf numFmtId="167" fontId="8" fillId="0" borderId="0" xfId="58" applyNumberFormat="1" applyFont="1">
      <alignment/>
      <protection/>
    </xf>
    <xf numFmtId="167" fontId="9" fillId="0" borderId="0" xfId="58" applyNumberFormat="1" applyFont="1">
      <alignment/>
      <protection/>
    </xf>
    <xf numFmtId="167" fontId="3" fillId="0" borderId="0" xfId="59" applyNumberFormat="1">
      <alignment vertical="center"/>
      <protection/>
    </xf>
    <xf numFmtId="167" fontId="8" fillId="0" borderId="0" xfId="58" applyNumberFormat="1" applyFont="1" applyAlignment="1">
      <alignment horizontal="left"/>
      <protection/>
    </xf>
    <xf numFmtId="167" fontId="8" fillId="0" borderId="0" xfId="58" applyNumberFormat="1" applyFont="1" applyProtection="1">
      <alignment/>
      <protection/>
    </xf>
    <xf numFmtId="167" fontId="8" fillId="0" borderId="0" xfId="58" applyNumberFormat="1" applyFont="1" applyAlignment="1" applyProtection="1">
      <alignment horizontal="centerContinuous"/>
      <protection/>
    </xf>
    <xf numFmtId="0" fontId="73" fillId="0" borderId="0" xfId="0" applyFont="1" applyAlignment="1">
      <alignment/>
    </xf>
    <xf numFmtId="169" fontId="73" fillId="0" borderId="0" xfId="0" applyNumberFormat="1" applyFont="1" applyAlignment="1">
      <alignment/>
    </xf>
    <xf numFmtId="0" fontId="73" fillId="0" borderId="0" xfId="0" applyFont="1" applyAlignment="1">
      <alignment horizontal="centerContinuous"/>
    </xf>
    <xf numFmtId="0" fontId="3" fillId="0" borderId="0" xfId="59" applyNumberFormat="1">
      <alignment vertical="center"/>
      <protection/>
    </xf>
    <xf numFmtId="170" fontId="8" fillId="0" borderId="0" xfId="61" applyNumberFormat="1" applyFont="1">
      <alignment/>
      <protection/>
    </xf>
    <xf numFmtId="170" fontId="8" fillId="0" borderId="0" xfId="61" applyNumberFormat="1" applyFont="1" applyBorder="1">
      <alignment/>
      <protection/>
    </xf>
    <xf numFmtId="171" fontId="8" fillId="0" borderId="0" xfId="61" applyNumberFormat="1" applyFont="1">
      <alignment/>
      <protection/>
    </xf>
    <xf numFmtId="170" fontId="8" fillId="0" borderId="0" xfId="61" applyNumberFormat="1" applyFont="1" applyAlignment="1" applyProtection="1">
      <alignment horizontal="left"/>
      <protection/>
    </xf>
    <xf numFmtId="171" fontId="8" fillId="0" borderId="0" xfId="61" applyNumberFormat="1" applyFont="1" applyAlignment="1">
      <alignment horizontal="right"/>
      <protection/>
    </xf>
    <xf numFmtId="170" fontId="11" fillId="0" borderId="0" xfId="61" applyNumberFormat="1" applyFont="1" applyAlignment="1" applyProtection="1">
      <alignment horizontal="center"/>
      <protection/>
    </xf>
    <xf numFmtId="170" fontId="11" fillId="0" borderId="0" xfId="61" applyNumberFormat="1" applyFont="1" applyAlignment="1">
      <alignment horizontal="center"/>
      <protection/>
    </xf>
    <xf numFmtId="170" fontId="12" fillId="0" borderId="0" xfId="61" applyNumberFormat="1" applyFont="1">
      <alignment/>
      <protection/>
    </xf>
    <xf numFmtId="170" fontId="8" fillId="0" borderId="0" xfId="61" applyNumberFormat="1" applyFont="1" applyAlignment="1" applyProtection="1">
      <alignment horizontal="center"/>
      <protection/>
    </xf>
    <xf numFmtId="170" fontId="8" fillId="0" borderId="0" xfId="61" applyNumberFormat="1" applyFont="1" applyAlignment="1">
      <alignment horizontal="center"/>
      <protection/>
    </xf>
    <xf numFmtId="170" fontId="8" fillId="0" borderId="0" xfId="61" applyNumberFormat="1" applyFont="1" applyAlignment="1">
      <alignment horizontal="centerContinuous"/>
      <protection/>
    </xf>
    <xf numFmtId="170" fontId="8" fillId="0" borderId="0" xfId="61" applyNumberFormat="1" applyFont="1" applyAlignment="1" applyProtection="1">
      <alignment horizontal="centerContinuous"/>
      <protection/>
    </xf>
    <xf numFmtId="40" fontId="8" fillId="0" borderId="0" xfId="61" applyNumberFormat="1" applyFont="1">
      <alignment/>
      <protection/>
    </xf>
    <xf numFmtId="0" fontId="74" fillId="0" borderId="0" xfId="0" applyFont="1" applyAlignment="1">
      <alignment horizontal="right"/>
    </xf>
    <xf numFmtId="0" fontId="74" fillId="0" borderId="0" xfId="0" applyFont="1" applyAlignment="1">
      <alignment/>
    </xf>
    <xf numFmtId="3" fontId="72" fillId="0" borderId="0" xfId="0" applyNumberFormat="1" applyFont="1" applyAlignment="1">
      <alignment horizontal="centerContinuous"/>
    </xf>
    <xf numFmtId="3" fontId="72" fillId="0" borderId="0" xfId="0" applyNumberFormat="1" applyFont="1" applyAlignment="1">
      <alignment/>
    </xf>
    <xf numFmtId="168" fontId="72" fillId="0" borderId="0" xfId="0" applyNumberFormat="1" applyFont="1" applyAlignment="1">
      <alignment/>
    </xf>
    <xf numFmtId="170" fontId="72" fillId="0" borderId="0" xfId="0" applyNumberFormat="1" applyFont="1" applyAlignment="1">
      <alignment/>
    </xf>
    <xf numFmtId="168" fontId="72" fillId="0" borderId="0" xfId="0" applyNumberFormat="1" applyFont="1" applyAlignment="1">
      <alignment horizontal="centerContinuous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3" fillId="0" borderId="0" xfId="0" applyFont="1" applyAlignment="1">
      <alignment horizontal="left"/>
    </xf>
    <xf numFmtId="0" fontId="13" fillId="0" borderId="0" xfId="57" applyFont="1">
      <alignment/>
      <protection/>
    </xf>
    <xf numFmtId="0" fontId="4" fillId="0" borderId="0" xfId="57" applyFont="1" applyBorder="1">
      <alignment/>
      <protection/>
    </xf>
    <xf numFmtId="0" fontId="2" fillId="0" borderId="0" xfId="57" applyFont="1">
      <alignment/>
      <protection/>
    </xf>
    <xf numFmtId="3" fontId="7" fillId="0" borderId="0" xfId="57" applyNumberFormat="1" applyFont="1" applyBorder="1" applyAlignment="1">
      <alignment horizontal="center"/>
      <protection/>
    </xf>
    <xf numFmtId="0" fontId="6" fillId="0" borderId="0" xfId="57" applyFont="1" applyBorder="1">
      <alignment/>
      <protection/>
    </xf>
    <xf numFmtId="0" fontId="7" fillId="0" borderId="0" xfId="57" applyFont="1" applyBorder="1" applyAlignment="1">
      <alignment horizontal="left"/>
      <protection/>
    </xf>
    <xf numFmtId="3" fontId="8" fillId="0" borderId="0" xfId="58" applyNumberFormat="1" applyFont="1" applyAlignment="1">
      <alignment horizontal="left"/>
      <protection/>
    </xf>
    <xf numFmtId="37" fontId="8" fillId="0" borderId="0" xfId="58" applyFont="1">
      <alignment/>
      <protection/>
    </xf>
    <xf numFmtId="3" fontId="8" fillId="0" borderId="0" xfId="58" applyNumberFormat="1" applyFont="1">
      <alignment/>
      <protection/>
    </xf>
    <xf numFmtId="37" fontId="11" fillId="0" borderId="0" xfId="58" applyFont="1" applyBorder="1" applyAlignment="1">
      <alignment horizontal="center"/>
      <protection/>
    </xf>
    <xf numFmtId="1" fontId="11" fillId="0" borderId="0" xfId="58" applyNumberFormat="1" applyFont="1" applyBorder="1" applyAlignment="1">
      <alignment horizontal="center"/>
      <protection/>
    </xf>
    <xf numFmtId="176" fontId="16" fillId="0" borderId="0" xfId="60" applyNumberFormat="1" applyFont="1" applyAlignment="1">
      <alignment horizontal="center"/>
      <protection/>
    </xf>
    <xf numFmtId="167" fontId="6" fillId="0" borderId="0" xfId="59" applyNumberFormat="1" applyFont="1" applyAlignment="1">
      <alignment horizontal="center" vertical="center"/>
      <protection/>
    </xf>
    <xf numFmtId="167" fontId="10" fillId="0" borderId="0" xfId="58" applyNumberFormat="1" applyFont="1" applyBorder="1" applyAlignment="1">
      <alignment horizontal="center"/>
      <protection/>
    </xf>
    <xf numFmtId="16" fontId="72" fillId="0" borderId="0" xfId="0" applyNumberFormat="1" applyFont="1" applyAlignment="1" quotePrefix="1">
      <alignment/>
    </xf>
    <xf numFmtId="0" fontId="72" fillId="0" borderId="0" xfId="0" applyFont="1" applyAlignment="1" quotePrefix="1">
      <alignment/>
    </xf>
    <xf numFmtId="178" fontId="8" fillId="0" borderId="0" xfId="58" applyNumberFormat="1" applyFont="1">
      <alignment/>
      <protection/>
    </xf>
    <xf numFmtId="0" fontId="73" fillId="0" borderId="0" xfId="0" applyFont="1" applyAlignment="1" quotePrefix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 horizontal="right"/>
    </xf>
    <xf numFmtId="0" fontId="72" fillId="0" borderId="0" xfId="0" applyFont="1" applyFill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167" fontId="12" fillId="0" borderId="0" xfId="58" applyNumberFormat="1" applyFont="1" applyAlignment="1">
      <alignment horizontal="centerContinuous"/>
      <protection/>
    </xf>
    <xf numFmtId="167" fontId="17" fillId="0" borderId="0" xfId="59" applyNumberFormat="1" applyFont="1">
      <alignment vertical="center"/>
      <protection/>
    </xf>
    <xf numFmtId="37" fontId="12" fillId="0" borderId="0" xfId="58" applyFont="1" applyAlignment="1">
      <alignment horizontal="left"/>
      <protection/>
    </xf>
    <xf numFmtId="167" fontId="12" fillId="0" borderId="0" xfId="58" applyNumberFormat="1" applyFont="1">
      <alignment/>
      <protection/>
    </xf>
    <xf numFmtId="37" fontId="12" fillId="0" borderId="0" xfId="58" applyFont="1">
      <alignment/>
      <protection/>
    </xf>
    <xf numFmtId="167" fontId="12" fillId="0" borderId="0" xfId="58" applyNumberFormat="1" applyFont="1" applyAlignment="1">
      <alignment horizontal="left"/>
      <protection/>
    </xf>
    <xf numFmtId="167" fontId="12" fillId="0" borderId="0" xfId="58" applyNumberFormat="1" applyFont="1" applyAlignment="1" quotePrefix="1">
      <alignment horizontal="centerContinuous"/>
      <protection/>
    </xf>
    <xf numFmtId="0" fontId="76" fillId="0" borderId="0" xfId="0" applyFont="1" applyAlignment="1">
      <alignment horizontal="centerContinuous"/>
    </xf>
    <xf numFmtId="0" fontId="75" fillId="0" borderId="0" xfId="0" applyFont="1" applyAlignment="1">
      <alignment horizontal="centerContinuous"/>
    </xf>
    <xf numFmtId="0" fontId="75" fillId="0" borderId="0" xfId="0" applyFont="1" applyAlignment="1">
      <alignment horizontal="centerContinuous"/>
    </xf>
    <xf numFmtId="0" fontId="72" fillId="0" borderId="0" xfId="0" applyFont="1" applyFill="1" applyAlignment="1">
      <alignment/>
    </xf>
    <xf numFmtId="0" fontId="72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76" fillId="0" borderId="0" xfId="0" applyNumberFormat="1" applyFont="1" applyAlignment="1">
      <alignment/>
    </xf>
    <xf numFmtId="41" fontId="72" fillId="0" borderId="0" xfId="0" applyNumberFormat="1" applyFont="1" applyAlignment="1">
      <alignment/>
    </xf>
    <xf numFmtId="41" fontId="8" fillId="0" borderId="0" xfId="58" applyNumberFormat="1" applyFont="1">
      <alignment/>
      <protection/>
    </xf>
    <xf numFmtId="41" fontId="8" fillId="0" borderId="0" xfId="58" applyNumberFormat="1" applyFont="1" applyBorder="1" applyAlignment="1">
      <alignment horizontal="right"/>
      <protection/>
    </xf>
    <xf numFmtId="41" fontId="72" fillId="0" borderId="0" xfId="0" applyNumberFormat="1" applyFont="1" applyFill="1" applyAlignment="1">
      <alignment/>
    </xf>
    <xf numFmtId="179" fontId="6" fillId="0" borderId="0" xfId="57" applyNumberFormat="1" applyFont="1" applyBorder="1" applyAlignment="1">
      <alignment horizontal="right"/>
      <protection/>
    </xf>
    <xf numFmtId="179" fontId="6" fillId="0" borderId="0" xfId="57" applyNumberFormat="1" applyFont="1" applyBorder="1">
      <alignment/>
      <protection/>
    </xf>
    <xf numFmtId="41" fontId="74" fillId="0" borderId="0" xfId="0" applyNumberFormat="1" applyFont="1" applyFill="1" applyAlignment="1">
      <alignment/>
    </xf>
    <xf numFmtId="41" fontId="74" fillId="0" borderId="0" xfId="0" applyNumberFormat="1" applyFont="1" applyAlignment="1">
      <alignment/>
    </xf>
    <xf numFmtId="41" fontId="76" fillId="0" borderId="0" xfId="0" applyNumberFormat="1" applyFont="1" applyFill="1" applyAlignment="1">
      <alignment/>
    </xf>
    <xf numFmtId="41" fontId="11" fillId="0" borderId="0" xfId="61" applyNumberFormat="1" applyFont="1" applyAlignment="1">
      <alignment horizontal="center"/>
      <protection/>
    </xf>
    <xf numFmtId="41" fontId="11" fillId="0" borderId="0" xfId="61" applyNumberFormat="1" applyFont="1" applyAlignment="1" applyProtection="1">
      <alignment horizontal="center"/>
      <protection/>
    </xf>
    <xf numFmtId="41" fontId="8" fillId="0" borderId="0" xfId="61" applyNumberFormat="1" applyFont="1" applyProtection="1">
      <alignment/>
      <protection/>
    </xf>
    <xf numFmtId="41" fontId="8" fillId="0" borderId="0" xfId="61" applyNumberFormat="1" applyFont="1">
      <alignment/>
      <protection/>
    </xf>
    <xf numFmtId="180" fontId="6" fillId="0" borderId="0" xfId="57" applyNumberFormat="1" applyFont="1" applyBorder="1" applyAlignment="1">
      <alignment horizontal="right"/>
      <protection/>
    </xf>
    <xf numFmtId="180" fontId="6" fillId="0" borderId="0" xfId="57" applyNumberFormat="1" applyFont="1" applyBorder="1">
      <alignment/>
      <protection/>
    </xf>
    <xf numFmtId="41" fontId="12" fillId="0" borderId="0" xfId="58" applyNumberFormat="1" applyFont="1">
      <alignment/>
      <protection/>
    </xf>
    <xf numFmtId="44" fontId="18" fillId="0" borderId="0" xfId="44" applyFont="1" applyBorder="1" applyAlignment="1">
      <alignment horizontal="centerContinuous" vertical="center"/>
    </xf>
    <xf numFmtId="44" fontId="19" fillId="0" borderId="0" xfId="44" applyFont="1" applyBorder="1" applyAlignment="1">
      <alignment horizontal="center"/>
    </xf>
    <xf numFmtId="44" fontId="20" fillId="0" borderId="0" xfId="44" applyFont="1" applyBorder="1" applyAlignment="1">
      <alignment horizontal="center"/>
    </xf>
    <xf numFmtId="44" fontId="79" fillId="0" borderId="0" xfId="44" applyFont="1" applyAlignment="1">
      <alignment horizontal="center"/>
    </xf>
    <xf numFmtId="41" fontId="77" fillId="0" borderId="0" xfId="0" applyNumberFormat="1" applyFont="1" applyFill="1" applyAlignment="1">
      <alignment/>
    </xf>
    <xf numFmtId="0" fontId="75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72" fillId="0" borderId="0" xfId="0" applyFont="1" applyAlignment="1">
      <alignment horizontal="left" indent="2"/>
    </xf>
    <xf numFmtId="41" fontId="21" fillId="0" borderId="0" xfId="0" applyNumberFormat="1" applyFont="1" applyAlignment="1">
      <alignment/>
    </xf>
    <xf numFmtId="41" fontId="21" fillId="0" borderId="0" xfId="0" applyNumberFormat="1" applyFont="1" applyFill="1" applyAlignment="1">
      <alignment/>
    </xf>
    <xf numFmtId="0" fontId="82" fillId="0" borderId="0" xfId="0" applyFont="1" applyAlignment="1">
      <alignment/>
    </xf>
    <xf numFmtId="41" fontId="81" fillId="0" borderId="0" xfId="0" applyNumberFormat="1" applyFont="1" applyAlignment="1">
      <alignment/>
    </xf>
    <xf numFmtId="3" fontId="7" fillId="0" borderId="0" xfId="57" applyNumberFormat="1" applyFont="1" applyBorder="1" applyAlignment="1">
      <alignment horizontal="center" wrapText="1"/>
      <protection/>
    </xf>
    <xf numFmtId="0" fontId="14" fillId="0" borderId="0" xfId="57" applyFont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37" fontId="6" fillId="0" borderId="0" xfId="58" applyFont="1" applyAlignment="1">
      <alignment horizontal="center"/>
      <protection/>
    </xf>
    <xf numFmtId="167" fontId="9" fillId="0" borderId="0" xfId="58" applyNumberFormat="1" applyFont="1" applyAlignment="1">
      <alignment horizontal="center"/>
      <protection/>
    </xf>
    <xf numFmtId="44" fontId="79" fillId="0" borderId="0" xfId="44" applyFont="1" applyBorder="1" applyAlignment="1">
      <alignment horizontal="center"/>
    </xf>
    <xf numFmtId="0" fontId="73" fillId="0" borderId="0" xfId="0" applyFont="1" applyAlignment="1">
      <alignment horizontal="center"/>
    </xf>
    <xf numFmtId="170" fontId="8" fillId="0" borderId="0" xfId="61" applyNumberFormat="1" applyFont="1">
      <alignment/>
      <protection/>
    </xf>
    <xf numFmtId="41" fontId="72" fillId="0" borderId="0" xfId="0" applyNumberFormat="1" applyFont="1" applyFill="1" applyAlignment="1">
      <alignment/>
    </xf>
    <xf numFmtId="41" fontId="72" fillId="0" borderId="0" xfId="0" applyNumberFormat="1" applyFont="1" applyAlignment="1">
      <alignment/>
    </xf>
    <xf numFmtId="0" fontId="72" fillId="0" borderId="0" xfId="0" applyFont="1" applyFill="1" applyAlignment="1">
      <alignment horizontal="center"/>
    </xf>
    <xf numFmtId="170" fontId="72" fillId="0" borderId="0" xfId="0" applyNumberFormat="1" applyFont="1" applyFill="1" applyAlignment="1">
      <alignment/>
    </xf>
    <xf numFmtId="0" fontId="76" fillId="0" borderId="0" xfId="0" applyFont="1" applyFill="1" applyAlignment="1">
      <alignment horizontal="right"/>
    </xf>
    <xf numFmtId="41" fontId="75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0" fontId="72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72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72" fillId="0" borderId="10" xfId="0" applyFont="1" applyFill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76" fillId="0" borderId="0" xfId="0" applyFont="1" applyFill="1" applyAlignment="1">
      <alignment/>
    </xf>
    <xf numFmtId="16" fontId="72" fillId="0" borderId="0" xfId="0" applyNumberFormat="1" applyFont="1" applyFill="1" applyAlignment="1" quotePrefix="1">
      <alignment/>
    </xf>
    <xf numFmtId="0" fontId="72" fillId="0" borderId="0" xfId="0" applyFont="1" applyFill="1" applyAlignment="1" quotePrefix="1">
      <alignment/>
    </xf>
    <xf numFmtId="17" fontId="72" fillId="0" borderId="0" xfId="0" applyNumberFormat="1" applyFont="1" applyFill="1" applyAlignment="1" quotePrefix="1">
      <alignment/>
    </xf>
    <xf numFmtId="0" fontId="83" fillId="0" borderId="0" xfId="0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nrollbyEthnic" xfId="58"/>
    <cellStyle name="Normal_Ethnic" xfId="59"/>
    <cellStyle name="Normal_Maj_w_admit" xfId="60"/>
    <cellStyle name="Normal_New by Class + Adm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5</xdr:row>
      <xdr:rowOff>114300</xdr:rowOff>
    </xdr:to>
    <xdr:pic>
      <xdr:nvPicPr>
        <xdr:cNvPr id="1" name="Picture 0" descr="ISU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952500</xdr:colOff>
      <xdr:row>2</xdr:row>
      <xdr:rowOff>66675</xdr:rowOff>
    </xdr:from>
    <xdr:to>
      <xdr:col>3</xdr:col>
      <xdr:colOff>171450</xdr:colOff>
      <xdr:row>5</xdr:row>
      <xdr:rowOff>142875</xdr:rowOff>
    </xdr:to>
    <xdr:pic>
      <xdr:nvPicPr>
        <xdr:cNvPr id="2" name="Picture 0" descr="ISU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600075"/>
          <a:ext cx="2028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8:F25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 customHeight="1"/>
  <cols>
    <col min="1" max="1" width="4.5" style="55" customWidth="1"/>
    <col min="2" max="2" width="9.33203125" style="55" customWidth="1"/>
    <col min="3" max="3" width="49.16015625" style="55" customWidth="1"/>
    <col min="4" max="4" width="31" style="55" customWidth="1"/>
    <col min="5" max="5" width="4.16015625" style="55" customWidth="1"/>
    <col min="6" max="16384" width="9.33203125" style="4" customWidth="1"/>
  </cols>
  <sheetData>
    <row r="1" ht="29.25" customHeight="1"/>
    <row r="7" ht="35.25" customHeight="1"/>
    <row r="8" spans="1:5" ht="24" customHeight="1">
      <c r="A8" s="122" t="s">
        <v>692</v>
      </c>
      <c r="B8" s="122"/>
      <c r="C8" s="122"/>
      <c r="D8" s="122"/>
      <c r="E8" s="122"/>
    </row>
    <row r="9" spans="1:5" ht="24" customHeight="1">
      <c r="A9" s="123" t="s">
        <v>23</v>
      </c>
      <c r="B9" s="123"/>
      <c r="C9" s="123"/>
      <c r="D9" s="123"/>
      <c r="E9" s="123"/>
    </row>
    <row r="10" spans="1:5" ht="24" customHeight="1">
      <c r="A10" s="123" t="s">
        <v>691</v>
      </c>
      <c r="B10" s="123"/>
      <c r="C10" s="123"/>
      <c r="D10" s="123"/>
      <c r="E10" s="123"/>
    </row>
    <row r="11" spans="1:5" ht="24" customHeight="1">
      <c r="A11" s="123" t="s">
        <v>24</v>
      </c>
      <c r="B11" s="123"/>
      <c r="C11" s="123"/>
      <c r="D11" s="123"/>
      <c r="E11" s="123"/>
    </row>
    <row r="12" spans="1:5" ht="24" customHeight="1">
      <c r="A12" s="123" t="s">
        <v>690</v>
      </c>
      <c r="B12" s="123"/>
      <c r="C12" s="123"/>
      <c r="D12" s="123"/>
      <c r="E12" s="123"/>
    </row>
    <row r="13" spans="1:4" ht="24" customHeight="1">
      <c r="A13" s="122" t="s">
        <v>25</v>
      </c>
      <c r="B13" s="122"/>
      <c r="C13" s="122"/>
      <c r="D13" s="122"/>
    </row>
    <row r="14" spans="1:6" ht="24" customHeight="1">
      <c r="A14" s="56" t="s">
        <v>26</v>
      </c>
      <c r="B14" s="5"/>
      <c r="C14" s="5"/>
      <c r="D14" s="5"/>
      <c r="E14" s="5"/>
      <c r="F14" s="57"/>
    </row>
    <row r="15" spans="1:6" ht="24" customHeight="1">
      <c r="A15" s="56"/>
      <c r="B15" s="5" t="s">
        <v>27</v>
      </c>
      <c r="C15" s="5" t="s">
        <v>28</v>
      </c>
      <c r="D15" s="5" t="s">
        <v>29</v>
      </c>
      <c r="E15" s="5">
        <v>1</v>
      </c>
      <c r="F15" s="57"/>
    </row>
    <row r="16" spans="1:6" ht="24" customHeight="1">
      <c r="A16" s="56"/>
      <c r="B16" s="5" t="s">
        <v>30</v>
      </c>
      <c r="C16" s="5" t="s">
        <v>31</v>
      </c>
      <c r="D16" s="5" t="s">
        <v>29</v>
      </c>
      <c r="E16" s="5">
        <v>2</v>
      </c>
      <c r="F16" s="57"/>
    </row>
    <row r="17" spans="1:6" ht="24" customHeight="1">
      <c r="A17" s="56"/>
      <c r="B17" s="5" t="s">
        <v>21</v>
      </c>
      <c r="C17" s="5" t="s">
        <v>32</v>
      </c>
      <c r="D17" s="5" t="s">
        <v>29</v>
      </c>
      <c r="E17" s="5">
        <v>3</v>
      </c>
      <c r="F17" s="57"/>
    </row>
    <row r="18" spans="1:6" ht="24" customHeight="1">
      <c r="A18" s="56"/>
      <c r="B18" s="5" t="s">
        <v>33</v>
      </c>
      <c r="C18" s="5" t="s">
        <v>34</v>
      </c>
      <c r="D18" s="5" t="s">
        <v>29</v>
      </c>
      <c r="E18" s="5">
        <v>4</v>
      </c>
      <c r="F18" s="57"/>
    </row>
    <row r="19" spans="1:6" ht="24" customHeight="1">
      <c r="A19" s="56"/>
      <c r="B19" s="5"/>
      <c r="C19" s="5"/>
      <c r="D19" s="5"/>
      <c r="E19" s="5"/>
      <c r="F19" s="57"/>
    </row>
    <row r="20" spans="1:6" ht="24" customHeight="1">
      <c r="A20" s="56" t="s">
        <v>35</v>
      </c>
      <c r="B20" s="5"/>
      <c r="C20" s="5"/>
      <c r="D20" s="5"/>
      <c r="E20" s="5"/>
      <c r="F20" s="57"/>
    </row>
    <row r="21" spans="1:6" ht="24" customHeight="1">
      <c r="A21" s="5"/>
      <c r="B21" s="5" t="s">
        <v>36</v>
      </c>
      <c r="C21" s="5" t="s">
        <v>37</v>
      </c>
      <c r="D21" s="5" t="s">
        <v>29</v>
      </c>
      <c r="E21" s="5">
        <v>10</v>
      </c>
      <c r="F21" s="57"/>
    </row>
    <row r="22" spans="1:6" ht="24" customHeight="1">
      <c r="A22" s="5"/>
      <c r="B22" s="5" t="s">
        <v>38</v>
      </c>
      <c r="C22" s="5" t="s">
        <v>39</v>
      </c>
      <c r="D22" s="5" t="s">
        <v>29</v>
      </c>
      <c r="E22" s="5">
        <v>11</v>
      </c>
      <c r="F22" s="57"/>
    </row>
    <row r="23" spans="1:6" ht="24" customHeight="1">
      <c r="A23" s="5"/>
      <c r="B23" s="5" t="s">
        <v>40</v>
      </c>
      <c r="C23" s="5" t="s">
        <v>41</v>
      </c>
      <c r="D23" s="5" t="s">
        <v>29</v>
      </c>
      <c r="E23" s="5">
        <v>14</v>
      </c>
      <c r="F23" s="57"/>
    </row>
    <row r="24" spans="1:6" ht="24" customHeight="1">
      <c r="A24" s="5"/>
      <c r="B24" s="5" t="s">
        <v>42</v>
      </c>
      <c r="C24" s="5" t="s">
        <v>43</v>
      </c>
      <c r="D24" s="5" t="s">
        <v>29</v>
      </c>
      <c r="E24" s="5">
        <v>16</v>
      </c>
      <c r="F24" s="57"/>
    </row>
    <row r="25" spans="1:6" ht="12.75" customHeight="1">
      <c r="A25" s="5"/>
      <c r="B25" s="5"/>
      <c r="C25" s="5"/>
      <c r="D25" s="5"/>
      <c r="E25" s="5"/>
      <c r="F25" s="57"/>
    </row>
  </sheetData>
  <sheetProtection/>
  <mergeCells count="6">
    <mergeCell ref="A8:E8"/>
    <mergeCell ref="A9:E9"/>
    <mergeCell ref="A10:E10"/>
    <mergeCell ref="A11:E11"/>
    <mergeCell ref="A12:E12"/>
    <mergeCell ref="A13:D13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1"/>
  <sheetViews>
    <sheetView showGridLines="0" workbookViewId="0" topLeftCell="A1">
      <selection activeCell="A1" sqref="A1:O1"/>
    </sheetView>
  </sheetViews>
  <sheetFormatPr defaultColWidth="12" defaultRowHeight="12.75"/>
  <cols>
    <col min="1" max="1" width="17.16015625" style="7" customWidth="1"/>
    <col min="2" max="3" width="8.5" style="10" customWidth="1"/>
    <col min="4" max="4" width="9.5" style="10" bestFit="1" customWidth="1"/>
    <col min="5" max="5" width="10.5" style="10" customWidth="1"/>
    <col min="6" max="6" width="1.3359375" style="10" customWidth="1"/>
    <col min="7" max="9" width="8.5" style="10" customWidth="1"/>
    <col min="10" max="10" width="9.5" style="10" customWidth="1"/>
    <col min="11" max="11" width="1.3359375" style="10" customWidth="1"/>
    <col min="12" max="12" width="8.5" style="10" customWidth="1"/>
    <col min="13" max="14" width="9.5" style="10" customWidth="1"/>
    <col min="15" max="15" width="10.5" style="10" customWidth="1"/>
    <col min="16" max="16" width="5.83203125" style="7" customWidth="1"/>
    <col min="17" max="16384" width="12" style="7" customWidth="1"/>
  </cols>
  <sheetData>
    <row r="1" spans="1:16" ht="24" customHeight="1">
      <c r="A1" s="124" t="s">
        <v>27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6"/>
    </row>
    <row r="2" spans="1:16" ht="24" customHeight="1">
      <c r="A2" s="125" t="s">
        <v>22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6"/>
    </row>
    <row r="3" spans="1:16" ht="24" customHeight="1">
      <c r="A3" s="6" t="s">
        <v>44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6"/>
    </row>
    <row r="4" spans="1:16" ht="24" customHeight="1">
      <c r="A4" s="124" t="s">
        <v>686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6"/>
    </row>
    <row r="5" ht="24" customHeight="1">
      <c r="A5" s="9"/>
    </row>
    <row r="6" spans="1:16" ht="24" customHeight="1">
      <c r="A6" s="59"/>
      <c r="B6" s="11" t="s">
        <v>687</v>
      </c>
      <c r="C6" s="11"/>
      <c r="D6" s="11"/>
      <c r="E6" s="11"/>
      <c r="F6" s="14"/>
      <c r="G6" s="11" t="s">
        <v>45</v>
      </c>
      <c r="H6" s="12"/>
      <c r="I6" s="12"/>
      <c r="J6" s="12"/>
      <c r="K6" s="15"/>
      <c r="L6" s="11" t="s">
        <v>1</v>
      </c>
      <c r="M6" s="11"/>
      <c r="N6" s="11"/>
      <c r="O6" s="11"/>
      <c r="P6" s="13"/>
    </row>
    <row r="7" spans="1:16" ht="24" customHeight="1">
      <c r="A7" s="60" t="s">
        <v>46</v>
      </c>
      <c r="B7" s="58" t="s">
        <v>47</v>
      </c>
      <c r="C7" s="58" t="s">
        <v>48</v>
      </c>
      <c r="D7" s="58" t="s">
        <v>1</v>
      </c>
      <c r="E7" s="121" t="s">
        <v>689</v>
      </c>
      <c r="F7" s="58"/>
      <c r="G7" s="58" t="s">
        <v>47</v>
      </c>
      <c r="H7" s="58" t="s">
        <v>48</v>
      </c>
      <c r="I7" s="58" t="s">
        <v>1</v>
      </c>
      <c r="J7" s="121" t="s">
        <v>689</v>
      </c>
      <c r="K7" s="58"/>
      <c r="L7" s="58" t="s">
        <v>47</v>
      </c>
      <c r="M7" s="58" t="s">
        <v>48</v>
      </c>
      <c r="N7" s="58" t="s">
        <v>1</v>
      </c>
      <c r="O7" s="121" t="s">
        <v>689</v>
      </c>
      <c r="P7" s="16"/>
    </row>
    <row r="8" spans="1:16" ht="23.25" customHeight="1">
      <c r="A8" s="17" t="s">
        <v>11</v>
      </c>
      <c r="B8" s="105">
        <v>1251</v>
      </c>
      <c r="C8" s="105">
        <v>1650</v>
      </c>
      <c r="D8" s="105">
        <f>C8+B8</f>
        <v>2901</v>
      </c>
      <c r="E8" s="96">
        <v>42516</v>
      </c>
      <c r="F8" s="96"/>
      <c r="G8" s="105">
        <v>19</v>
      </c>
      <c r="H8" s="105">
        <v>7</v>
      </c>
      <c r="I8" s="105">
        <f>H8+G8</f>
        <v>26</v>
      </c>
      <c r="J8" s="96">
        <v>200</v>
      </c>
      <c r="K8" s="96"/>
      <c r="L8" s="105">
        <f aca="true" t="shared" si="0" ref="L8:O12">B8+G8</f>
        <v>1270</v>
      </c>
      <c r="M8" s="105">
        <f t="shared" si="0"/>
        <v>1657</v>
      </c>
      <c r="N8" s="105">
        <f t="shared" si="0"/>
        <v>2927</v>
      </c>
      <c r="O8" s="96">
        <f t="shared" si="0"/>
        <v>42716</v>
      </c>
      <c r="P8" s="19"/>
    </row>
    <row r="9" spans="1:16" ht="23.25" customHeight="1">
      <c r="A9" s="17" t="s">
        <v>12</v>
      </c>
      <c r="B9" s="105">
        <v>1430</v>
      </c>
      <c r="C9" s="105">
        <v>1876</v>
      </c>
      <c r="D9" s="105">
        <f>C9+B9</f>
        <v>3306</v>
      </c>
      <c r="E9" s="96">
        <v>47974.5</v>
      </c>
      <c r="F9" s="96"/>
      <c r="G9" s="105">
        <v>44</v>
      </c>
      <c r="H9" s="105">
        <v>63</v>
      </c>
      <c r="I9" s="105">
        <f>H9+G9</f>
        <v>107</v>
      </c>
      <c r="J9" s="96">
        <v>850.5</v>
      </c>
      <c r="K9" s="96"/>
      <c r="L9" s="105">
        <f t="shared" si="0"/>
        <v>1474</v>
      </c>
      <c r="M9" s="105">
        <f t="shared" si="0"/>
        <v>1939</v>
      </c>
      <c r="N9" s="105">
        <f t="shared" si="0"/>
        <v>3413</v>
      </c>
      <c r="O9" s="96">
        <f t="shared" si="0"/>
        <v>48825</v>
      </c>
      <c r="P9" s="19"/>
    </row>
    <row r="10" spans="1:16" ht="23.25" customHeight="1">
      <c r="A10" s="17" t="s">
        <v>4</v>
      </c>
      <c r="B10" s="105">
        <v>2032</v>
      </c>
      <c r="C10" s="105">
        <v>2366</v>
      </c>
      <c r="D10" s="105">
        <f>C10+B10</f>
        <v>4398</v>
      </c>
      <c r="E10" s="96">
        <v>62836.5</v>
      </c>
      <c r="F10" s="96"/>
      <c r="G10" s="105">
        <v>118</v>
      </c>
      <c r="H10" s="105">
        <v>133</v>
      </c>
      <c r="I10" s="105">
        <f>H10+G10</f>
        <v>251</v>
      </c>
      <c r="J10" s="96">
        <v>1923</v>
      </c>
      <c r="K10" s="96"/>
      <c r="L10" s="105">
        <f t="shared" si="0"/>
        <v>2150</v>
      </c>
      <c r="M10" s="105">
        <f t="shared" si="0"/>
        <v>2499</v>
      </c>
      <c r="N10" s="105">
        <f t="shared" si="0"/>
        <v>4649</v>
      </c>
      <c r="O10" s="96">
        <f t="shared" si="0"/>
        <v>64759.5</v>
      </c>
      <c r="P10" s="19"/>
    </row>
    <row r="11" spans="1:16" ht="23.25" customHeight="1">
      <c r="A11" s="17" t="s">
        <v>5</v>
      </c>
      <c r="B11" s="105">
        <v>2319</v>
      </c>
      <c r="C11" s="105">
        <v>2838</v>
      </c>
      <c r="D11" s="105">
        <f>C11+B11</f>
        <v>5157</v>
      </c>
      <c r="E11" s="96">
        <v>71140.5</v>
      </c>
      <c r="F11" s="96"/>
      <c r="G11" s="105">
        <v>404</v>
      </c>
      <c r="H11" s="105">
        <v>415</v>
      </c>
      <c r="I11" s="105">
        <f>H11+G11</f>
        <v>819</v>
      </c>
      <c r="J11" s="96">
        <v>6102.5</v>
      </c>
      <c r="K11" s="96"/>
      <c r="L11" s="105">
        <f t="shared" si="0"/>
        <v>2723</v>
      </c>
      <c r="M11" s="105">
        <f t="shared" si="0"/>
        <v>3253</v>
      </c>
      <c r="N11" s="105">
        <f t="shared" si="0"/>
        <v>5976</v>
      </c>
      <c r="O11" s="96">
        <f t="shared" si="0"/>
        <v>77243</v>
      </c>
      <c r="P11" s="19"/>
    </row>
    <row r="12" spans="1:16" ht="23.25" customHeight="1">
      <c r="A12" s="17" t="s">
        <v>49</v>
      </c>
      <c r="B12" s="105">
        <v>28</v>
      </c>
      <c r="C12" s="105">
        <v>20</v>
      </c>
      <c r="D12" s="105">
        <f>C12+B12</f>
        <v>48</v>
      </c>
      <c r="E12" s="96">
        <v>632</v>
      </c>
      <c r="F12" s="96"/>
      <c r="G12" s="105">
        <v>5</v>
      </c>
      <c r="H12" s="105">
        <v>13</v>
      </c>
      <c r="I12" s="105">
        <f>H12+G12</f>
        <v>18</v>
      </c>
      <c r="J12" s="96">
        <v>75</v>
      </c>
      <c r="K12" s="96"/>
      <c r="L12" s="105">
        <f t="shared" si="0"/>
        <v>33</v>
      </c>
      <c r="M12" s="105">
        <f t="shared" si="0"/>
        <v>33</v>
      </c>
      <c r="N12" s="105">
        <f t="shared" si="0"/>
        <v>66</v>
      </c>
      <c r="O12" s="96">
        <f t="shared" si="0"/>
        <v>707</v>
      </c>
      <c r="P12" s="19"/>
    </row>
    <row r="13" spans="1:16" ht="23.25" customHeight="1">
      <c r="A13" s="17" t="s">
        <v>62</v>
      </c>
      <c r="B13" s="106">
        <f>SUM(B8:B12)</f>
        <v>7060</v>
      </c>
      <c r="C13" s="106">
        <f>SUM(C8:C12)</f>
        <v>8750</v>
      </c>
      <c r="D13" s="106">
        <f>SUM(D8:D12)</f>
        <v>15810</v>
      </c>
      <c r="E13" s="97">
        <f>SUM(E8:E12)</f>
        <v>225099.5</v>
      </c>
      <c r="F13" s="96"/>
      <c r="G13" s="106">
        <f>SUM(G8:G12)</f>
        <v>590</v>
      </c>
      <c r="H13" s="106">
        <f>SUM(H8:H12)</f>
        <v>631</v>
      </c>
      <c r="I13" s="106">
        <f>SUM(I8:I12)</f>
        <v>1221</v>
      </c>
      <c r="J13" s="97">
        <f>SUM(J8:J12)</f>
        <v>9151</v>
      </c>
      <c r="K13" s="96"/>
      <c r="L13" s="106">
        <f>SUM(L8:L12)</f>
        <v>7650</v>
      </c>
      <c r="M13" s="106">
        <f>SUM(M8:M12)</f>
        <v>9381</v>
      </c>
      <c r="N13" s="106">
        <f>SUM(N8:N12)</f>
        <v>17031</v>
      </c>
      <c r="O13" s="96">
        <f>SUM(O8:O12)</f>
        <v>234250.5</v>
      </c>
      <c r="P13" s="19"/>
    </row>
    <row r="14" spans="1:17" ht="23.25" customHeight="1">
      <c r="A14" s="17" t="s">
        <v>6</v>
      </c>
      <c r="B14" s="105">
        <v>397</v>
      </c>
      <c r="C14" s="105">
        <v>532</v>
      </c>
      <c r="D14" s="105">
        <f>C14+B14</f>
        <v>929</v>
      </c>
      <c r="E14" s="96">
        <v>9472</v>
      </c>
      <c r="F14" s="96"/>
      <c r="G14" s="105">
        <v>327</v>
      </c>
      <c r="H14" s="105">
        <v>748</v>
      </c>
      <c r="I14" s="105">
        <f>H14+G14</f>
        <v>1075</v>
      </c>
      <c r="J14" s="96">
        <v>4291</v>
      </c>
      <c r="K14" s="96"/>
      <c r="L14" s="105">
        <f aca="true" t="shared" si="1" ref="L14:O16">B14+G14</f>
        <v>724</v>
      </c>
      <c r="M14" s="105">
        <f t="shared" si="1"/>
        <v>1280</v>
      </c>
      <c r="N14" s="105">
        <f t="shared" si="1"/>
        <v>2004</v>
      </c>
      <c r="O14" s="96">
        <f t="shared" si="1"/>
        <v>13763</v>
      </c>
      <c r="P14" s="20"/>
      <c r="Q14" s="19"/>
    </row>
    <row r="15" spans="1:17" ht="23.25" customHeight="1">
      <c r="A15" s="17" t="s">
        <v>51</v>
      </c>
      <c r="B15" s="105">
        <v>1</v>
      </c>
      <c r="C15" s="105">
        <v>12</v>
      </c>
      <c r="D15" s="105">
        <f>C15+B15</f>
        <v>13</v>
      </c>
      <c r="E15" s="96">
        <v>186</v>
      </c>
      <c r="F15" s="96"/>
      <c r="G15" s="105">
        <v>7</v>
      </c>
      <c r="H15" s="105">
        <v>17</v>
      </c>
      <c r="I15" s="105">
        <f>H15+G15</f>
        <v>24</v>
      </c>
      <c r="J15" s="96">
        <v>80</v>
      </c>
      <c r="K15" s="96"/>
      <c r="L15" s="105">
        <f t="shared" si="1"/>
        <v>8</v>
      </c>
      <c r="M15" s="105">
        <f t="shared" si="1"/>
        <v>29</v>
      </c>
      <c r="N15" s="105">
        <f t="shared" si="1"/>
        <v>37</v>
      </c>
      <c r="O15" s="96">
        <f t="shared" si="1"/>
        <v>266</v>
      </c>
      <c r="P15" s="19"/>
      <c r="Q15" s="19"/>
    </row>
    <row r="16" spans="1:17" ht="23.25" customHeight="1">
      <c r="A16" s="17" t="s">
        <v>52</v>
      </c>
      <c r="B16" s="105">
        <v>47</v>
      </c>
      <c r="C16" s="105">
        <v>112</v>
      </c>
      <c r="D16" s="105">
        <f>C16+B16</f>
        <v>159</v>
      </c>
      <c r="E16" s="96">
        <v>1579</v>
      </c>
      <c r="F16" s="96"/>
      <c r="G16" s="105">
        <v>93</v>
      </c>
      <c r="H16" s="105">
        <v>146</v>
      </c>
      <c r="I16" s="105">
        <f>H16+G16</f>
        <v>239</v>
      </c>
      <c r="J16" s="96">
        <v>834</v>
      </c>
      <c r="K16" s="96"/>
      <c r="L16" s="105">
        <f t="shared" si="1"/>
        <v>140</v>
      </c>
      <c r="M16" s="105">
        <f t="shared" si="1"/>
        <v>258</v>
      </c>
      <c r="N16" s="105">
        <f t="shared" si="1"/>
        <v>398</v>
      </c>
      <c r="O16" s="96">
        <f t="shared" si="1"/>
        <v>2413</v>
      </c>
      <c r="P16" s="20"/>
      <c r="Q16" s="19"/>
    </row>
    <row r="17" spans="1:17" ht="23.25" customHeight="1">
      <c r="A17" s="17" t="s">
        <v>50</v>
      </c>
      <c r="B17" s="105">
        <f>SUM(B14:B16)</f>
        <v>445</v>
      </c>
      <c r="C17" s="105">
        <f>SUM(C14:C16)</f>
        <v>656</v>
      </c>
      <c r="D17" s="105">
        <f>SUM(D14:D16)</f>
        <v>1101</v>
      </c>
      <c r="E17" s="96">
        <f>SUM(E14:E16)</f>
        <v>11237</v>
      </c>
      <c r="F17" s="96"/>
      <c r="G17" s="105">
        <f>SUM(G14:G16)</f>
        <v>427</v>
      </c>
      <c r="H17" s="105">
        <f>SUM(H14:H16)</f>
        <v>911</v>
      </c>
      <c r="I17" s="105">
        <f>SUM(I14:I16)</f>
        <v>1338</v>
      </c>
      <c r="J17" s="96">
        <f>SUM(J14:J16)</f>
        <v>5205</v>
      </c>
      <c r="K17" s="96"/>
      <c r="L17" s="105">
        <f>SUM(L14:L16)</f>
        <v>872</v>
      </c>
      <c r="M17" s="105">
        <f>SUM(M14:M16)</f>
        <v>1567</v>
      </c>
      <c r="N17" s="105">
        <f>SUM(N14:N16)</f>
        <v>2439</v>
      </c>
      <c r="O17" s="96">
        <f>SUM(O14:O16)</f>
        <v>16442</v>
      </c>
      <c r="P17" s="20"/>
      <c r="Q17" s="19"/>
    </row>
    <row r="18" spans="1:15" ht="23.25" customHeight="1">
      <c r="A18" s="17" t="s">
        <v>10</v>
      </c>
      <c r="B18" s="105">
        <f>B17+B13</f>
        <v>7505</v>
      </c>
      <c r="C18" s="105">
        <f>C17+C13</f>
        <v>9406</v>
      </c>
      <c r="D18" s="105">
        <f>D17+D13</f>
        <v>16911</v>
      </c>
      <c r="E18" s="96">
        <f>E17+E13</f>
        <v>236336.5</v>
      </c>
      <c r="F18" s="96"/>
      <c r="G18" s="105">
        <f>G17+G13</f>
        <v>1017</v>
      </c>
      <c r="H18" s="105">
        <f>H17+H13</f>
        <v>1542</v>
      </c>
      <c r="I18" s="105">
        <f>I17+I13</f>
        <v>2559</v>
      </c>
      <c r="J18" s="96">
        <f>J17+J13</f>
        <v>14356</v>
      </c>
      <c r="K18" s="96"/>
      <c r="L18" s="105">
        <f>B18+G18</f>
        <v>8522</v>
      </c>
      <c r="M18" s="105">
        <f>C18+H18</f>
        <v>10948</v>
      </c>
      <c r="N18" s="105">
        <f>D18+I18</f>
        <v>19470</v>
      </c>
      <c r="O18" s="96">
        <f>E18+J18</f>
        <v>250692.5</v>
      </c>
    </row>
    <row r="19" spans="1:3" ht="23.25" customHeight="1">
      <c r="A19" s="9" t="s">
        <v>688</v>
      </c>
      <c r="C19" s="18"/>
    </row>
    <row r="21" ht="12">
      <c r="A21" s="9"/>
    </row>
  </sheetData>
  <sheetProtection/>
  <mergeCells count="3">
    <mergeCell ref="A1:O1"/>
    <mergeCell ref="A2:O2"/>
    <mergeCell ref="A4:O4"/>
  </mergeCells>
  <printOptions horizontalCentered="1"/>
  <pageMargins left="0.51" right="0.43" top="0.88" bottom="0.71" header="0.5" footer="0.5"/>
  <pageSetup horizontalDpi="600" verticalDpi="600" orientation="landscape" r:id="rId1"/>
  <headerFooter alignWithMargins="0">
    <oddFooter>&amp;C&amp;8&amp;8- &amp;p -</oddFooter>
  </headerFooter>
  <ignoredErrors>
    <ignoredError sqref="D13 I13:O13 L17:O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1"/>
  </sheetPr>
  <dimension ref="A1:S50"/>
  <sheetViews>
    <sheetView showGridLines="0" zoomScalePageLayoutView="0" workbookViewId="0" topLeftCell="A1">
      <selection activeCell="A1" sqref="A1"/>
    </sheetView>
  </sheetViews>
  <sheetFormatPr defaultColWidth="4" defaultRowHeight="12.75"/>
  <cols>
    <col min="1" max="1" width="5.5" style="81" customWidth="1"/>
    <col min="2" max="2" width="28.83203125" style="22" customWidth="1"/>
    <col min="3" max="3" width="9.33203125" style="22" bestFit="1" customWidth="1"/>
    <col min="4" max="4" width="10.66015625" style="22" bestFit="1" customWidth="1"/>
    <col min="5" max="5" width="7" style="22" bestFit="1" customWidth="1"/>
    <col min="6" max="6" width="7.83203125" style="22" bestFit="1" customWidth="1"/>
    <col min="7" max="7" width="11.33203125" style="22" bestFit="1" customWidth="1"/>
    <col min="8" max="8" width="13.16015625" style="22" bestFit="1" customWidth="1"/>
    <col min="9" max="9" width="8.16015625" style="22" bestFit="1" customWidth="1"/>
    <col min="10" max="10" width="9.5" style="22" bestFit="1" customWidth="1"/>
    <col min="11" max="11" width="8.33203125" style="22" bestFit="1" customWidth="1"/>
    <col min="12" max="12" width="8.66015625" style="22" bestFit="1" customWidth="1"/>
    <col min="13" max="13" width="8.5" style="22" customWidth="1"/>
    <col min="14" max="125" width="4" style="22" customWidth="1"/>
    <col min="126" max="16384" width="4" style="22" customWidth="1"/>
  </cols>
  <sheetData>
    <row r="1" spans="1:13" ht="12">
      <c r="A1" s="78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3" customFormat="1" ht="12.75">
      <c r="A2" s="126" t="s">
        <v>22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s="23" customFormat="1" ht="12.75">
      <c r="A3" s="126" t="s">
        <v>53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s="23" customFormat="1" ht="12.75">
      <c r="A4" s="126" t="s">
        <v>686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0" s="24" customFormat="1" ht="12.75">
      <c r="A5" s="79"/>
      <c r="J5" s="31"/>
    </row>
    <row r="6" s="24" customFormat="1" ht="12.75">
      <c r="A6" s="79"/>
    </row>
    <row r="7" spans="1:13" s="24" customFormat="1" ht="14.25">
      <c r="A7" s="79"/>
      <c r="C7" s="108" t="s">
        <v>14</v>
      </c>
      <c r="D7" s="108"/>
      <c r="E7" s="108"/>
      <c r="F7" s="108"/>
      <c r="G7" s="108"/>
      <c r="H7" s="108"/>
      <c r="I7" s="108" t="s">
        <v>15</v>
      </c>
      <c r="J7" s="108"/>
      <c r="K7" s="108"/>
      <c r="L7" s="108"/>
      <c r="M7" s="67" t="s">
        <v>598</v>
      </c>
    </row>
    <row r="8" spans="1:13" s="24" customFormat="1" ht="14.25">
      <c r="A8" s="79"/>
      <c r="C8" s="109" t="s">
        <v>11</v>
      </c>
      <c r="D8" s="109" t="s">
        <v>12</v>
      </c>
      <c r="E8" s="109" t="s">
        <v>4</v>
      </c>
      <c r="F8" s="109" t="s">
        <v>5</v>
      </c>
      <c r="G8" s="109" t="s">
        <v>49</v>
      </c>
      <c r="H8" s="109" t="s">
        <v>14</v>
      </c>
      <c r="I8" s="109" t="s">
        <v>599</v>
      </c>
      <c r="J8" s="109" t="s">
        <v>51</v>
      </c>
      <c r="K8" s="109" t="s">
        <v>52</v>
      </c>
      <c r="L8" s="109" t="s">
        <v>15</v>
      </c>
      <c r="M8" s="110" t="s">
        <v>1</v>
      </c>
    </row>
    <row r="9" spans="1:13" ht="12">
      <c r="A9" s="80" t="s">
        <v>631</v>
      </c>
      <c r="B9" s="61"/>
      <c r="C9" s="107">
        <f aca="true" t="shared" si="0" ref="C9:M9">C10+C11</f>
        <v>3</v>
      </c>
      <c r="D9" s="107">
        <f t="shared" si="0"/>
        <v>4</v>
      </c>
      <c r="E9" s="107">
        <f t="shared" si="0"/>
        <v>10</v>
      </c>
      <c r="F9" s="107">
        <f t="shared" si="0"/>
        <v>16</v>
      </c>
      <c r="G9" s="107">
        <f t="shared" si="0"/>
        <v>0</v>
      </c>
      <c r="H9" s="107">
        <f t="shared" si="0"/>
        <v>33</v>
      </c>
      <c r="I9" s="107">
        <f t="shared" si="0"/>
        <v>5</v>
      </c>
      <c r="J9" s="107">
        <f t="shared" si="0"/>
        <v>0</v>
      </c>
      <c r="K9" s="107">
        <f t="shared" si="0"/>
        <v>1</v>
      </c>
      <c r="L9" s="107">
        <f t="shared" si="0"/>
        <v>6</v>
      </c>
      <c r="M9" s="107">
        <f t="shared" si="0"/>
        <v>39</v>
      </c>
    </row>
    <row r="10" spans="1:13" ht="12.75">
      <c r="A10" s="80"/>
      <c r="B10" s="61" t="s">
        <v>47</v>
      </c>
      <c r="C10" s="90">
        <v>2</v>
      </c>
      <c r="D10" s="90">
        <v>3</v>
      </c>
      <c r="E10" s="90">
        <v>3</v>
      </c>
      <c r="F10" s="90">
        <v>7</v>
      </c>
      <c r="G10" s="90">
        <v>0</v>
      </c>
      <c r="H10" s="94">
        <f>SUM(C10:G10)</f>
        <v>15</v>
      </c>
      <c r="I10" s="90">
        <v>2</v>
      </c>
      <c r="J10" s="90">
        <v>0</v>
      </c>
      <c r="K10" s="90">
        <v>1</v>
      </c>
      <c r="L10" s="94">
        <f>SUM(I10:K10)</f>
        <v>3</v>
      </c>
      <c r="M10" s="94">
        <f>L10+H10</f>
        <v>18</v>
      </c>
    </row>
    <row r="11" spans="1:13" ht="12.75">
      <c r="A11" s="80"/>
      <c r="B11" s="61" t="s">
        <v>48</v>
      </c>
      <c r="C11" s="90">
        <v>1</v>
      </c>
      <c r="D11" s="90">
        <v>1</v>
      </c>
      <c r="E11" s="90">
        <v>7</v>
      </c>
      <c r="F11" s="90">
        <v>9</v>
      </c>
      <c r="G11" s="90">
        <v>0</v>
      </c>
      <c r="H11" s="94">
        <f>SUM(C11:G11)</f>
        <v>18</v>
      </c>
      <c r="I11" s="90">
        <v>3</v>
      </c>
      <c r="J11" s="90">
        <v>0</v>
      </c>
      <c r="K11" s="90">
        <v>0</v>
      </c>
      <c r="L11" s="94">
        <f>SUM(I11:K11)</f>
        <v>3</v>
      </c>
      <c r="M11" s="94">
        <f>L11+H11</f>
        <v>21</v>
      </c>
    </row>
    <row r="12" spans="1:13" ht="18" customHeight="1">
      <c r="A12" s="80" t="s">
        <v>632</v>
      </c>
      <c r="B12" s="61"/>
      <c r="C12" s="107">
        <f aca="true" t="shared" si="1" ref="C12:M12">C13+C14</f>
        <v>244</v>
      </c>
      <c r="D12" s="107">
        <f t="shared" si="1"/>
        <v>260</v>
      </c>
      <c r="E12" s="107">
        <f t="shared" si="1"/>
        <v>259</v>
      </c>
      <c r="F12" s="107">
        <f t="shared" si="1"/>
        <v>322</v>
      </c>
      <c r="G12" s="107">
        <f t="shared" si="1"/>
        <v>2</v>
      </c>
      <c r="H12" s="107">
        <f t="shared" si="1"/>
        <v>1087</v>
      </c>
      <c r="I12" s="107">
        <f t="shared" si="1"/>
        <v>83</v>
      </c>
      <c r="J12" s="107">
        <f t="shared" si="1"/>
        <v>3</v>
      </c>
      <c r="K12" s="107">
        <f t="shared" si="1"/>
        <v>25</v>
      </c>
      <c r="L12" s="107">
        <f t="shared" si="1"/>
        <v>111</v>
      </c>
      <c r="M12" s="107">
        <f t="shared" si="1"/>
        <v>1198</v>
      </c>
    </row>
    <row r="13" spans="1:13" ht="12.75">
      <c r="A13" s="80"/>
      <c r="B13" s="61" t="s">
        <v>47</v>
      </c>
      <c r="C13" s="90">
        <v>83</v>
      </c>
      <c r="D13" s="90">
        <v>105</v>
      </c>
      <c r="E13" s="90">
        <v>111</v>
      </c>
      <c r="F13" s="90">
        <v>138</v>
      </c>
      <c r="G13" s="90">
        <v>0</v>
      </c>
      <c r="H13" s="94">
        <f>SUM(C13:G13)</f>
        <v>437</v>
      </c>
      <c r="I13" s="90">
        <v>39</v>
      </c>
      <c r="J13" s="90">
        <v>0</v>
      </c>
      <c r="K13" s="90">
        <v>6</v>
      </c>
      <c r="L13" s="94">
        <f>SUM(I13:K13)</f>
        <v>45</v>
      </c>
      <c r="M13" s="94">
        <f>L13+H13</f>
        <v>482</v>
      </c>
    </row>
    <row r="14" spans="1:13" ht="12.75">
      <c r="A14" s="80"/>
      <c r="B14" s="61" t="s">
        <v>48</v>
      </c>
      <c r="C14" s="90">
        <v>161</v>
      </c>
      <c r="D14" s="90">
        <v>155</v>
      </c>
      <c r="E14" s="90">
        <v>148</v>
      </c>
      <c r="F14" s="90">
        <v>184</v>
      </c>
      <c r="G14" s="90">
        <v>2</v>
      </c>
      <c r="H14" s="94">
        <f>SUM(C14:G14)</f>
        <v>650</v>
      </c>
      <c r="I14" s="90">
        <v>44</v>
      </c>
      <c r="J14" s="90">
        <v>3</v>
      </c>
      <c r="K14" s="90">
        <v>19</v>
      </c>
      <c r="L14" s="94">
        <f>SUM(I14:K14)</f>
        <v>66</v>
      </c>
      <c r="M14" s="94">
        <f>L14+H14</f>
        <v>716</v>
      </c>
    </row>
    <row r="15" spans="1:19" ht="18" customHeight="1">
      <c r="A15" s="80" t="s">
        <v>595</v>
      </c>
      <c r="B15" s="61"/>
      <c r="C15" s="107">
        <f aca="true" t="shared" si="2" ref="C15:M15">C16+C17</f>
        <v>76</v>
      </c>
      <c r="D15" s="107">
        <f t="shared" si="2"/>
        <v>67</v>
      </c>
      <c r="E15" s="107">
        <f t="shared" si="2"/>
        <v>80</v>
      </c>
      <c r="F15" s="107">
        <f t="shared" si="2"/>
        <v>116</v>
      </c>
      <c r="G15" s="107">
        <f t="shared" si="2"/>
        <v>4</v>
      </c>
      <c r="H15" s="107">
        <f t="shared" si="2"/>
        <v>343</v>
      </c>
      <c r="I15" s="107">
        <f t="shared" si="2"/>
        <v>34</v>
      </c>
      <c r="J15" s="107">
        <f t="shared" si="2"/>
        <v>0</v>
      </c>
      <c r="K15" s="107">
        <f t="shared" si="2"/>
        <v>4</v>
      </c>
      <c r="L15" s="107">
        <f t="shared" si="2"/>
        <v>38</v>
      </c>
      <c r="M15" s="107">
        <f t="shared" si="2"/>
        <v>381</v>
      </c>
      <c r="S15" s="90">
        <v>0</v>
      </c>
    </row>
    <row r="16" spans="1:13" ht="12.75">
      <c r="A16" s="80"/>
      <c r="B16" s="61" t="s">
        <v>47</v>
      </c>
      <c r="C16" s="90">
        <v>43</v>
      </c>
      <c r="D16" s="90">
        <v>29</v>
      </c>
      <c r="E16" s="90">
        <v>36</v>
      </c>
      <c r="F16" s="90">
        <v>57</v>
      </c>
      <c r="G16" s="90">
        <v>1</v>
      </c>
      <c r="H16" s="94">
        <f>SUM(C16:G16)</f>
        <v>166</v>
      </c>
      <c r="I16" s="90">
        <v>18</v>
      </c>
      <c r="J16" s="90">
        <v>0</v>
      </c>
      <c r="K16" s="90">
        <v>2</v>
      </c>
      <c r="L16" s="94">
        <f>SUM(I16:K16)</f>
        <v>20</v>
      </c>
      <c r="M16" s="94">
        <f>L16+H16</f>
        <v>186</v>
      </c>
    </row>
    <row r="17" spans="1:13" ht="12.75">
      <c r="A17" s="80"/>
      <c r="B17" s="61" t="s">
        <v>48</v>
      </c>
      <c r="C17" s="90">
        <v>33</v>
      </c>
      <c r="D17" s="90">
        <v>38</v>
      </c>
      <c r="E17" s="90">
        <v>44</v>
      </c>
      <c r="F17" s="90">
        <v>59</v>
      </c>
      <c r="G17" s="90">
        <v>3</v>
      </c>
      <c r="H17" s="94">
        <f>SUM(C17:G17)</f>
        <v>177</v>
      </c>
      <c r="I17" s="90">
        <v>16</v>
      </c>
      <c r="J17" s="90">
        <v>0</v>
      </c>
      <c r="K17" s="90">
        <v>2</v>
      </c>
      <c r="L17" s="94">
        <f>SUM(I17:K17)</f>
        <v>18</v>
      </c>
      <c r="M17" s="94">
        <f>L17+H17</f>
        <v>195</v>
      </c>
    </row>
    <row r="18" spans="1:13" ht="18" customHeight="1">
      <c r="A18" s="80" t="s">
        <v>594</v>
      </c>
      <c r="B18" s="61"/>
      <c r="C18" s="107">
        <f aca="true" t="shared" si="3" ref="C18:M18">C19+C20</f>
        <v>278</v>
      </c>
      <c r="D18" s="107">
        <f t="shared" si="3"/>
        <v>228</v>
      </c>
      <c r="E18" s="107">
        <f t="shared" si="3"/>
        <v>298</v>
      </c>
      <c r="F18" s="107">
        <f t="shared" si="3"/>
        <v>356</v>
      </c>
      <c r="G18" s="107">
        <f t="shared" si="3"/>
        <v>0</v>
      </c>
      <c r="H18" s="107">
        <f t="shared" si="3"/>
        <v>1160</v>
      </c>
      <c r="I18" s="107">
        <f t="shared" si="3"/>
        <v>65</v>
      </c>
      <c r="J18" s="107">
        <f t="shared" si="3"/>
        <v>4</v>
      </c>
      <c r="K18" s="107">
        <f t="shared" si="3"/>
        <v>19</v>
      </c>
      <c r="L18" s="107">
        <f t="shared" si="3"/>
        <v>88</v>
      </c>
      <c r="M18" s="107">
        <f t="shared" si="3"/>
        <v>1248</v>
      </c>
    </row>
    <row r="19" spans="1:13" ht="12.75">
      <c r="A19" s="80"/>
      <c r="B19" s="61" t="s">
        <v>47</v>
      </c>
      <c r="C19" s="90">
        <v>116</v>
      </c>
      <c r="D19" s="90">
        <v>98</v>
      </c>
      <c r="E19" s="90">
        <v>146</v>
      </c>
      <c r="F19" s="90">
        <v>158</v>
      </c>
      <c r="G19" s="90">
        <v>0</v>
      </c>
      <c r="H19" s="94">
        <f>SUM(C19:G19)</f>
        <v>518</v>
      </c>
      <c r="I19" s="90">
        <v>21</v>
      </c>
      <c r="J19" s="90">
        <v>1</v>
      </c>
      <c r="K19" s="90">
        <v>9</v>
      </c>
      <c r="L19" s="94">
        <f>SUM(I19:K19)</f>
        <v>31</v>
      </c>
      <c r="M19" s="94">
        <f>L19+H19</f>
        <v>549</v>
      </c>
    </row>
    <row r="20" spans="1:13" ht="12.75">
      <c r="A20" s="80"/>
      <c r="B20" s="61" t="s">
        <v>48</v>
      </c>
      <c r="C20" s="90">
        <v>162</v>
      </c>
      <c r="D20" s="90">
        <v>130</v>
      </c>
      <c r="E20" s="90">
        <v>152</v>
      </c>
      <c r="F20" s="90">
        <v>198</v>
      </c>
      <c r="G20" s="90">
        <v>0</v>
      </c>
      <c r="H20" s="94">
        <f>SUM(C20:G20)</f>
        <v>642</v>
      </c>
      <c r="I20" s="90">
        <v>44</v>
      </c>
      <c r="J20" s="90">
        <v>3</v>
      </c>
      <c r="K20" s="90">
        <v>10</v>
      </c>
      <c r="L20" s="94">
        <f>SUM(I20:K20)</f>
        <v>57</v>
      </c>
      <c r="M20" s="94">
        <f>L20+H20</f>
        <v>699</v>
      </c>
    </row>
    <row r="21" spans="1:13" ht="18" customHeight="1">
      <c r="A21" s="82" t="s">
        <v>630</v>
      </c>
      <c r="B21" s="62"/>
      <c r="C21" s="107">
        <f aca="true" t="shared" si="4" ref="C21:M21">C22+C23</f>
        <v>0</v>
      </c>
      <c r="D21" s="107">
        <f t="shared" si="4"/>
        <v>3</v>
      </c>
      <c r="E21" s="107">
        <f t="shared" si="4"/>
        <v>8</v>
      </c>
      <c r="F21" s="107">
        <f t="shared" si="4"/>
        <v>3</v>
      </c>
      <c r="G21" s="107">
        <f t="shared" si="4"/>
        <v>0</v>
      </c>
      <c r="H21" s="107">
        <f t="shared" si="4"/>
        <v>14</v>
      </c>
      <c r="I21" s="107">
        <f t="shared" si="4"/>
        <v>0</v>
      </c>
      <c r="J21" s="107">
        <f t="shared" si="4"/>
        <v>0</v>
      </c>
      <c r="K21" s="107">
        <f t="shared" si="4"/>
        <v>1</v>
      </c>
      <c r="L21" s="107">
        <f>L22+L23</f>
        <v>1</v>
      </c>
      <c r="M21" s="107">
        <f t="shared" si="4"/>
        <v>15</v>
      </c>
    </row>
    <row r="22" spans="1:13" ht="12.75">
      <c r="A22" s="82"/>
      <c r="B22" s="62" t="s">
        <v>47</v>
      </c>
      <c r="C22" s="90">
        <v>0</v>
      </c>
      <c r="D22" s="90">
        <v>0</v>
      </c>
      <c r="E22" s="90">
        <v>1</v>
      </c>
      <c r="F22" s="90">
        <v>2</v>
      </c>
      <c r="G22" s="90">
        <v>0</v>
      </c>
      <c r="H22" s="94">
        <f>SUM(C22:G22)</f>
        <v>3</v>
      </c>
      <c r="I22" s="90">
        <v>0</v>
      </c>
      <c r="J22" s="90">
        <v>0</v>
      </c>
      <c r="K22" s="90">
        <v>1</v>
      </c>
      <c r="L22" s="94">
        <f>SUM(I22:K22)</f>
        <v>1</v>
      </c>
      <c r="M22" s="94">
        <f>L22+H22</f>
        <v>4</v>
      </c>
    </row>
    <row r="23" spans="1:13" ht="12.75">
      <c r="A23" s="82"/>
      <c r="B23" s="62" t="s">
        <v>48</v>
      </c>
      <c r="C23" s="90">
        <v>0</v>
      </c>
      <c r="D23" s="90">
        <v>3</v>
      </c>
      <c r="E23" s="90">
        <v>7</v>
      </c>
      <c r="F23" s="90">
        <v>1</v>
      </c>
      <c r="G23" s="90">
        <v>0</v>
      </c>
      <c r="H23" s="94">
        <f>SUM(C23:G23)</f>
        <v>11</v>
      </c>
      <c r="I23" s="90">
        <v>0</v>
      </c>
      <c r="J23" s="90">
        <v>0</v>
      </c>
      <c r="K23" s="90">
        <v>0</v>
      </c>
      <c r="L23" s="94">
        <f>SUM(I23:K23)</f>
        <v>0</v>
      </c>
      <c r="M23" s="94">
        <f>L23+H23</f>
        <v>11</v>
      </c>
    </row>
    <row r="24" spans="1:13" ht="18" customHeight="1">
      <c r="A24" s="80" t="s">
        <v>633</v>
      </c>
      <c r="B24" s="61"/>
      <c r="C24" s="107">
        <f aca="true" t="shared" si="5" ref="C24:M24">C25+C26</f>
        <v>2233</v>
      </c>
      <c r="D24" s="107">
        <f t="shared" si="5"/>
        <v>2746</v>
      </c>
      <c r="E24" s="107">
        <f t="shared" si="5"/>
        <v>3861</v>
      </c>
      <c r="F24" s="107">
        <f t="shared" si="5"/>
        <v>4937</v>
      </c>
      <c r="G24" s="107">
        <f t="shared" si="5"/>
        <v>17</v>
      </c>
      <c r="H24" s="107">
        <f t="shared" si="5"/>
        <v>13794</v>
      </c>
      <c r="I24" s="107">
        <f t="shared" si="5"/>
        <v>1557</v>
      </c>
      <c r="J24" s="107">
        <f t="shared" si="5"/>
        <v>30</v>
      </c>
      <c r="K24" s="107">
        <f t="shared" si="5"/>
        <v>298</v>
      </c>
      <c r="L24" s="107">
        <f t="shared" si="5"/>
        <v>1885</v>
      </c>
      <c r="M24" s="107">
        <f t="shared" si="5"/>
        <v>15679</v>
      </c>
    </row>
    <row r="25" spans="1:13" ht="12.75">
      <c r="A25" s="80"/>
      <c r="B25" s="61" t="s">
        <v>47</v>
      </c>
      <c r="C25" s="90">
        <v>980</v>
      </c>
      <c r="D25" s="90">
        <v>1190</v>
      </c>
      <c r="E25" s="90">
        <v>1784</v>
      </c>
      <c r="F25" s="90">
        <v>2256</v>
      </c>
      <c r="G25" s="90">
        <v>7</v>
      </c>
      <c r="H25" s="94">
        <f>SUM(C25:G25)</f>
        <v>6217</v>
      </c>
      <c r="I25" s="90">
        <v>515</v>
      </c>
      <c r="J25" s="90">
        <v>7</v>
      </c>
      <c r="K25" s="90">
        <v>105</v>
      </c>
      <c r="L25" s="94">
        <f>SUM(I25:K25)</f>
        <v>627</v>
      </c>
      <c r="M25" s="94">
        <f>L25+H25</f>
        <v>6844</v>
      </c>
    </row>
    <row r="26" spans="1:13" ht="12.75">
      <c r="A26" s="80"/>
      <c r="B26" s="61" t="s">
        <v>48</v>
      </c>
      <c r="C26" s="90">
        <v>1253</v>
      </c>
      <c r="D26" s="90">
        <v>1556</v>
      </c>
      <c r="E26" s="90">
        <v>2077</v>
      </c>
      <c r="F26" s="90">
        <v>2681</v>
      </c>
      <c r="G26" s="90">
        <v>10</v>
      </c>
      <c r="H26" s="94">
        <f>SUM(C26:G26)</f>
        <v>7577</v>
      </c>
      <c r="I26" s="90">
        <v>1042</v>
      </c>
      <c r="J26" s="90">
        <v>23</v>
      </c>
      <c r="K26" s="90">
        <v>193</v>
      </c>
      <c r="L26" s="94">
        <f>SUM(I26:K26)</f>
        <v>1258</v>
      </c>
      <c r="M26" s="94">
        <f>L26+H26</f>
        <v>8835</v>
      </c>
    </row>
    <row r="27" spans="1:13" ht="18" customHeight="1">
      <c r="A27" s="80" t="s">
        <v>634</v>
      </c>
      <c r="B27" s="61"/>
      <c r="C27" s="107">
        <f aca="true" t="shared" si="6" ref="C27:M27">C28+C29</f>
        <v>70</v>
      </c>
      <c r="D27" s="107">
        <f t="shared" si="6"/>
        <v>78</v>
      </c>
      <c r="E27" s="107">
        <f t="shared" si="6"/>
        <v>98</v>
      </c>
      <c r="F27" s="107">
        <f t="shared" si="6"/>
        <v>84</v>
      </c>
      <c r="G27" s="107">
        <f t="shared" si="6"/>
        <v>1</v>
      </c>
      <c r="H27" s="107">
        <f t="shared" si="6"/>
        <v>331</v>
      </c>
      <c r="I27" s="107">
        <f t="shared" si="6"/>
        <v>24</v>
      </c>
      <c r="J27" s="107">
        <f t="shared" si="6"/>
        <v>0</v>
      </c>
      <c r="K27" s="107">
        <f t="shared" si="6"/>
        <v>5</v>
      </c>
      <c r="L27" s="107">
        <f t="shared" si="6"/>
        <v>29</v>
      </c>
      <c r="M27" s="107">
        <f t="shared" si="6"/>
        <v>360</v>
      </c>
    </row>
    <row r="28" spans="1:13" ht="12.75">
      <c r="A28" s="80"/>
      <c r="B28" s="61" t="s">
        <v>47</v>
      </c>
      <c r="C28" s="90">
        <v>30</v>
      </c>
      <c r="D28" s="90">
        <v>32</v>
      </c>
      <c r="E28" s="90">
        <v>50</v>
      </c>
      <c r="F28" s="90">
        <v>41</v>
      </c>
      <c r="G28" s="90">
        <v>1</v>
      </c>
      <c r="H28" s="94">
        <f>SUM(C28:G28)</f>
        <v>154</v>
      </c>
      <c r="I28" s="90">
        <v>11</v>
      </c>
      <c r="J28" s="90">
        <v>0</v>
      </c>
      <c r="K28" s="90">
        <v>1</v>
      </c>
      <c r="L28" s="94">
        <f>SUM(I28:K28)</f>
        <v>12</v>
      </c>
      <c r="M28" s="94">
        <f>L28+H28</f>
        <v>166</v>
      </c>
    </row>
    <row r="29" spans="1:13" ht="12.75">
      <c r="A29" s="80"/>
      <c r="B29" s="61" t="s">
        <v>48</v>
      </c>
      <c r="C29" s="90">
        <v>40</v>
      </c>
      <c r="D29" s="90">
        <v>46</v>
      </c>
      <c r="E29" s="90">
        <v>48</v>
      </c>
      <c r="F29" s="90">
        <v>43</v>
      </c>
      <c r="G29" s="90">
        <v>0</v>
      </c>
      <c r="H29" s="94">
        <f>SUM(C29:G29)</f>
        <v>177</v>
      </c>
      <c r="I29" s="90">
        <v>13</v>
      </c>
      <c r="J29" s="90">
        <v>0</v>
      </c>
      <c r="K29" s="90">
        <v>4</v>
      </c>
      <c r="L29" s="94">
        <f>SUM(I29:K29)</f>
        <v>17</v>
      </c>
      <c r="M29" s="94">
        <f>L29+H29</f>
        <v>194</v>
      </c>
    </row>
    <row r="30" spans="1:13" ht="18" customHeight="1">
      <c r="A30" s="80" t="s">
        <v>596</v>
      </c>
      <c r="B30" s="63"/>
      <c r="C30" s="107">
        <f aca="true" t="shared" si="7" ref="C30:M30">C31+C32</f>
        <v>6</v>
      </c>
      <c r="D30" s="107">
        <f t="shared" si="7"/>
        <v>14</v>
      </c>
      <c r="E30" s="107">
        <f t="shared" si="7"/>
        <v>20</v>
      </c>
      <c r="F30" s="107">
        <f t="shared" si="7"/>
        <v>107</v>
      </c>
      <c r="G30" s="107">
        <f t="shared" si="7"/>
        <v>0</v>
      </c>
      <c r="H30" s="107">
        <f t="shared" si="7"/>
        <v>147</v>
      </c>
      <c r="I30" s="107">
        <f t="shared" si="7"/>
        <v>29</v>
      </c>
      <c r="J30" s="107">
        <f t="shared" si="7"/>
        <v>0</v>
      </c>
      <c r="K30" s="107">
        <f t="shared" si="7"/>
        <v>14</v>
      </c>
      <c r="L30" s="107">
        <f t="shared" si="7"/>
        <v>43</v>
      </c>
      <c r="M30" s="107">
        <f t="shared" si="7"/>
        <v>190</v>
      </c>
    </row>
    <row r="31" spans="1:13" ht="12.75">
      <c r="A31" s="80"/>
      <c r="B31" s="61" t="s">
        <v>47</v>
      </c>
      <c r="C31" s="90">
        <v>4</v>
      </c>
      <c r="D31" s="90">
        <v>9</v>
      </c>
      <c r="E31" s="90">
        <v>12</v>
      </c>
      <c r="F31" s="90">
        <v>49</v>
      </c>
      <c r="G31" s="90">
        <v>0</v>
      </c>
      <c r="H31" s="94">
        <f>SUM(C31:G31)</f>
        <v>74</v>
      </c>
      <c r="I31" s="90">
        <v>10</v>
      </c>
      <c r="J31" s="90">
        <v>0</v>
      </c>
      <c r="K31" s="90">
        <v>5</v>
      </c>
      <c r="L31" s="94">
        <f>SUM(I31:K31)</f>
        <v>15</v>
      </c>
      <c r="M31" s="94">
        <f>L31+H31</f>
        <v>89</v>
      </c>
    </row>
    <row r="32" spans="1:13" ht="12.75">
      <c r="A32" s="80"/>
      <c r="B32" s="61" t="s">
        <v>48</v>
      </c>
      <c r="C32" s="90">
        <v>2</v>
      </c>
      <c r="D32" s="90">
        <v>5</v>
      </c>
      <c r="E32" s="90">
        <v>8</v>
      </c>
      <c r="F32" s="90">
        <v>58</v>
      </c>
      <c r="G32" s="90">
        <v>0</v>
      </c>
      <c r="H32" s="94">
        <f>SUM(C32:G32)</f>
        <v>73</v>
      </c>
      <c r="I32" s="90">
        <v>19</v>
      </c>
      <c r="J32" s="90">
        <v>0</v>
      </c>
      <c r="K32" s="90">
        <v>9</v>
      </c>
      <c r="L32" s="94">
        <f>SUM(I32:K32)</f>
        <v>28</v>
      </c>
      <c r="M32" s="94">
        <f>L32+H32</f>
        <v>101</v>
      </c>
    </row>
    <row r="33" spans="1:13" ht="18" customHeight="1">
      <c r="A33" s="80" t="s">
        <v>597</v>
      </c>
      <c r="B33" s="61"/>
      <c r="C33" s="107">
        <f aca="true" t="shared" si="8" ref="C33:M33">C34+C35</f>
        <v>17</v>
      </c>
      <c r="D33" s="107">
        <f t="shared" si="8"/>
        <v>13</v>
      </c>
      <c r="E33" s="107">
        <f t="shared" si="8"/>
        <v>15</v>
      </c>
      <c r="F33" s="107">
        <f t="shared" si="8"/>
        <v>35</v>
      </c>
      <c r="G33" s="107">
        <f t="shared" si="8"/>
        <v>42</v>
      </c>
      <c r="H33" s="107">
        <f t="shared" si="8"/>
        <v>122</v>
      </c>
      <c r="I33" s="107">
        <f t="shared" si="8"/>
        <v>207</v>
      </c>
      <c r="J33" s="107">
        <f t="shared" si="8"/>
        <v>0</v>
      </c>
      <c r="K33" s="107">
        <f t="shared" si="8"/>
        <v>31</v>
      </c>
      <c r="L33" s="107">
        <f t="shared" si="8"/>
        <v>238</v>
      </c>
      <c r="M33" s="107">
        <f t="shared" si="8"/>
        <v>360</v>
      </c>
    </row>
    <row r="34" spans="1:13" ht="12.75">
      <c r="A34" s="80"/>
      <c r="B34" s="61" t="s">
        <v>47</v>
      </c>
      <c r="C34" s="90">
        <v>12</v>
      </c>
      <c r="D34" s="90">
        <v>8</v>
      </c>
      <c r="E34" s="90">
        <v>7</v>
      </c>
      <c r="F34" s="90">
        <v>15</v>
      </c>
      <c r="G34" s="90">
        <v>24</v>
      </c>
      <c r="H34" s="94">
        <f>SUM(C34:G34)</f>
        <v>66</v>
      </c>
      <c r="I34" s="90">
        <v>108</v>
      </c>
      <c r="J34" s="90">
        <v>0</v>
      </c>
      <c r="K34" s="90">
        <v>10</v>
      </c>
      <c r="L34" s="94">
        <f>SUM(I34:K34)</f>
        <v>118</v>
      </c>
      <c r="M34" s="94">
        <f>L34+H34</f>
        <v>184</v>
      </c>
    </row>
    <row r="35" spans="1:13" ht="12.75">
      <c r="A35" s="80"/>
      <c r="B35" s="61" t="s">
        <v>48</v>
      </c>
      <c r="C35" s="90">
        <v>5</v>
      </c>
      <c r="D35" s="90">
        <v>5</v>
      </c>
      <c r="E35" s="90">
        <v>8</v>
      </c>
      <c r="F35" s="90">
        <v>20</v>
      </c>
      <c r="G35" s="90">
        <v>18</v>
      </c>
      <c r="H35" s="94">
        <f>SUM(C35:G35)</f>
        <v>56</v>
      </c>
      <c r="I35" s="90">
        <v>99</v>
      </c>
      <c r="J35" s="90">
        <v>0</v>
      </c>
      <c r="K35" s="90">
        <v>21</v>
      </c>
      <c r="L35" s="94">
        <f>SUM(I35:K35)</f>
        <v>120</v>
      </c>
      <c r="M35" s="94">
        <f>L35+H35</f>
        <v>176</v>
      </c>
    </row>
    <row r="36" spans="1:13" ht="18" customHeight="1">
      <c r="A36" s="82" t="s">
        <v>598</v>
      </c>
      <c r="B36" s="61"/>
      <c r="C36" s="107">
        <f aca="true" t="shared" si="9" ref="C36:M36">C33+C30+C27+C24+C21+C18+C15+C12+C9</f>
        <v>2927</v>
      </c>
      <c r="D36" s="107">
        <f t="shared" si="9"/>
        <v>3413</v>
      </c>
      <c r="E36" s="107">
        <f t="shared" si="9"/>
        <v>4649</v>
      </c>
      <c r="F36" s="107">
        <f t="shared" si="9"/>
        <v>5976</v>
      </c>
      <c r="G36" s="107">
        <f t="shared" si="9"/>
        <v>66</v>
      </c>
      <c r="H36" s="107">
        <f t="shared" si="9"/>
        <v>17031</v>
      </c>
      <c r="I36" s="107">
        <f t="shared" si="9"/>
        <v>2004</v>
      </c>
      <c r="J36" s="107">
        <f t="shared" si="9"/>
        <v>37</v>
      </c>
      <c r="K36" s="107">
        <f t="shared" si="9"/>
        <v>398</v>
      </c>
      <c r="L36" s="107">
        <f t="shared" si="9"/>
        <v>2439</v>
      </c>
      <c r="M36" s="107">
        <f t="shared" si="9"/>
        <v>19470</v>
      </c>
    </row>
    <row r="37" spans="1:13" ht="12">
      <c r="A37" s="82"/>
      <c r="B37" s="61" t="s">
        <v>47</v>
      </c>
      <c r="C37" s="93">
        <f aca="true" t="shared" si="10" ref="C37:M37">C34+C31+C28+C25+C22+C19+C16+C13+C10</f>
        <v>1270</v>
      </c>
      <c r="D37" s="93">
        <f t="shared" si="10"/>
        <v>1474</v>
      </c>
      <c r="E37" s="93">
        <f t="shared" si="10"/>
        <v>2150</v>
      </c>
      <c r="F37" s="93">
        <f t="shared" si="10"/>
        <v>2723</v>
      </c>
      <c r="G37" s="93">
        <f t="shared" si="10"/>
        <v>33</v>
      </c>
      <c r="H37" s="93">
        <f t="shared" si="10"/>
        <v>7650</v>
      </c>
      <c r="I37" s="93">
        <f t="shared" si="10"/>
        <v>724</v>
      </c>
      <c r="J37" s="93">
        <f t="shared" si="10"/>
        <v>8</v>
      </c>
      <c r="K37" s="93">
        <f t="shared" si="10"/>
        <v>140</v>
      </c>
      <c r="L37" s="93">
        <f t="shared" si="10"/>
        <v>872</v>
      </c>
      <c r="M37" s="93">
        <f t="shared" si="10"/>
        <v>8522</v>
      </c>
    </row>
    <row r="38" spans="1:13" ht="12">
      <c r="A38" s="82"/>
      <c r="B38" s="61" t="s">
        <v>48</v>
      </c>
      <c r="C38" s="93">
        <f aca="true" t="shared" si="11" ref="C38:M38">C35+C32+C29+C26+C23+C20+C17+C14+C11</f>
        <v>1657</v>
      </c>
      <c r="D38" s="93">
        <f t="shared" si="11"/>
        <v>1939</v>
      </c>
      <c r="E38" s="93">
        <f t="shared" si="11"/>
        <v>2499</v>
      </c>
      <c r="F38" s="93">
        <f t="shared" si="11"/>
        <v>3253</v>
      </c>
      <c r="G38" s="93">
        <f t="shared" si="11"/>
        <v>33</v>
      </c>
      <c r="H38" s="93">
        <f t="shared" si="11"/>
        <v>9381</v>
      </c>
      <c r="I38" s="93">
        <f t="shared" si="11"/>
        <v>1280</v>
      </c>
      <c r="J38" s="93">
        <f t="shared" si="11"/>
        <v>29</v>
      </c>
      <c r="K38" s="93">
        <f t="shared" si="11"/>
        <v>258</v>
      </c>
      <c r="L38" s="93">
        <f t="shared" si="11"/>
        <v>1567</v>
      </c>
      <c r="M38" s="93">
        <f t="shared" si="11"/>
        <v>10948</v>
      </c>
    </row>
    <row r="39" spans="1:13" ht="12">
      <c r="A39" s="83"/>
      <c r="B39" s="25"/>
      <c r="D39" s="26"/>
      <c r="F39" s="26"/>
      <c r="I39" s="26"/>
      <c r="K39" s="26"/>
      <c r="M39" s="26"/>
    </row>
    <row r="40" spans="1:13" ht="12">
      <c r="A40" s="83"/>
      <c r="B40" s="25"/>
      <c r="D40" s="26"/>
      <c r="F40" s="26"/>
      <c r="I40" s="26"/>
      <c r="K40" s="26"/>
      <c r="M40" s="26"/>
    </row>
    <row r="41" spans="1:13" ht="12">
      <c r="A41" s="83"/>
      <c r="B41" s="25"/>
      <c r="D41" s="26"/>
      <c r="F41" s="26"/>
      <c r="I41" s="26"/>
      <c r="K41" s="26"/>
      <c r="M41" s="26"/>
    </row>
    <row r="42" spans="1:13" ht="12">
      <c r="A42" s="83"/>
      <c r="B42" s="25"/>
      <c r="D42" s="26"/>
      <c r="F42" s="26"/>
      <c r="I42" s="26"/>
      <c r="K42" s="26"/>
      <c r="M42" s="26"/>
    </row>
    <row r="43" spans="1:13" ht="12">
      <c r="A43" s="83"/>
      <c r="B43" s="25"/>
      <c r="D43" s="26"/>
      <c r="F43" s="26"/>
      <c r="I43" s="26"/>
      <c r="K43" s="26"/>
      <c r="M43" s="26"/>
    </row>
    <row r="44" spans="1:13" ht="12">
      <c r="A44" s="83"/>
      <c r="B44" s="25"/>
      <c r="D44" s="26"/>
      <c r="F44" s="26"/>
      <c r="I44" s="26"/>
      <c r="K44" s="26"/>
      <c r="M44" s="26"/>
    </row>
    <row r="45" spans="1:13" ht="12">
      <c r="A45" s="83"/>
      <c r="B45" s="25"/>
      <c r="D45" s="26"/>
      <c r="F45" s="26"/>
      <c r="I45" s="26"/>
      <c r="K45" s="26"/>
      <c r="M45" s="26"/>
    </row>
    <row r="46" spans="1:13" ht="12">
      <c r="A46" s="83"/>
      <c r="B46" s="25"/>
      <c r="D46" s="26"/>
      <c r="F46" s="26"/>
      <c r="I46" s="26"/>
      <c r="K46" s="26"/>
      <c r="M46" s="26"/>
    </row>
    <row r="47" spans="1:2" ht="12">
      <c r="A47" s="83"/>
      <c r="B47" s="25"/>
    </row>
    <row r="48" spans="1:2" ht="12">
      <c r="A48" s="83"/>
      <c r="B48" s="25"/>
    </row>
    <row r="49" spans="1:2" ht="12">
      <c r="A49" s="83"/>
      <c r="B49" s="25"/>
    </row>
    <row r="50" spans="1:13" ht="18" customHeight="1">
      <c r="A50" s="84"/>
      <c r="B50" s="21"/>
      <c r="C50" s="21"/>
      <c r="D50" s="27"/>
      <c r="E50" s="21"/>
      <c r="F50" s="27"/>
      <c r="G50" s="21"/>
      <c r="H50" s="21"/>
      <c r="I50" s="27"/>
      <c r="J50" s="21"/>
      <c r="K50" s="27"/>
      <c r="L50" s="21"/>
      <c r="M50" s="27"/>
    </row>
  </sheetData>
  <sheetProtection/>
  <mergeCells count="3">
    <mergeCell ref="A2:M2"/>
    <mergeCell ref="A3:M3"/>
    <mergeCell ref="A4:M4"/>
  </mergeCells>
  <printOptions horizontalCentered="1"/>
  <pageMargins left="0.5" right="0.5" top="0.58" bottom="0.5" header="0.45" footer="0.4"/>
  <pageSetup horizontalDpi="600" verticalDpi="600" orientation="landscape" r:id="rId1"/>
  <headerFooter alignWithMargins="0">
    <oddFooter>&amp;C&amp;"Times New Roman,Regular"&amp;9- 2 -</oddFooter>
  </headerFooter>
  <ignoredErrors>
    <ignoredError sqref="H12 H15:H33 L12:M20 L24:M33 M21:M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W56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2.33203125" style="52" customWidth="1"/>
    <col min="2" max="2" width="28" style="2" customWidth="1"/>
    <col min="3" max="12" width="9.16015625" style="49" customWidth="1"/>
    <col min="13" max="13" width="9.16015625" style="2" customWidth="1"/>
    <col min="14" max="16384" width="9.33203125" style="2" customWidth="1"/>
  </cols>
  <sheetData>
    <row r="1" spans="1:13" ht="11.25">
      <c r="A1" s="86" t="s">
        <v>21</v>
      </c>
      <c r="B1" s="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</row>
    <row r="2" spans="1:13" ht="11.25">
      <c r="A2" s="86" t="s">
        <v>22</v>
      </c>
      <c r="B2" s="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1:13" ht="11.25">
      <c r="A3" s="86" t="s">
        <v>693</v>
      </c>
      <c r="B3" s="1"/>
      <c r="C3" s="51"/>
      <c r="D3" s="51"/>
      <c r="E3" s="51"/>
      <c r="F3" s="51"/>
      <c r="G3" s="51"/>
      <c r="H3" s="51"/>
      <c r="I3" s="51"/>
      <c r="J3" s="51"/>
      <c r="K3" s="51"/>
      <c r="L3" s="51"/>
      <c r="M3" s="1"/>
    </row>
    <row r="4" spans="1:13" ht="11.25">
      <c r="A4" s="86"/>
      <c r="B4" s="1"/>
      <c r="C4" s="51"/>
      <c r="D4" s="51"/>
      <c r="E4" s="51"/>
      <c r="F4" s="51"/>
      <c r="G4" s="51"/>
      <c r="H4" s="51"/>
      <c r="I4" s="51"/>
      <c r="J4" s="51"/>
      <c r="K4" s="51"/>
      <c r="L4" s="51"/>
      <c r="M4" s="1"/>
    </row>
    <row r="5" spans="1:13" ht="11.25">
      <c r="A5" s="86"/>
      <c r="B5" s="1"/>
      <c r="C5" s="51"/>
      <c r="D5" s="51"/>
      <c r="E5" s="51"/>
      <c r="F5" s="51"/>
      <c r="G5" s="51"/>
      <c r="H5" s="51"/>
      <c r="I5" s="51"/>
      <c r="J5" s="51"/>
      <c r="K5" s="51"/>
      <c r="L5" s="51"/>
      <c r="M5" s="1"/>
    </row>
    <row r="6" ht="11.25">
      <c r="M6" s="3"/>
    </row>
    <row r="7" spans="3:13" ht="13.5">
      <c r="C7" s="127" t="s">
        <v>14</v>
      </c>
      <c r="D7" s="127"/>
      <c r="E7" s="127"/>
      <c r="F7" s="127"/>
      <c r="G7" s="127"/>
      <c r="H7" s="127"/>
      <c r="I7" s="127" t="s">
        <v>15</v>
      </c>
      <c r="J7" s="127"/>
      <c r="K7" s="127"/>
      <c r="L7" s="127"/>
      <c r="M7" s="89" t="s">
        <v>72</v>
      </c>
    </row>
    <row r="8" spans="3:23" ht="13.5">
      <c r="C8" s="111" t="s">
        <v>11</v>
      </c>
      <c r="D8" s="111" t="s">
        <v>12</v>
      </c>
      <c r="E8" s="111" t="s">
        <v>4</v>
      </c>
      <c r="F8" s="111" t="s">
        <v>5</v>
      </c>
      <c r="G8" s="111" t="s">
        <v>58</v>
      </c>
      <c r="H8" s="111" t="s">
        <v>1</v>
      </c>
      <c r="I8" s="111" t="s">
        <v>6</v>
      </c>
      <c r="J8" s="111" t="s">
        <v>7</v>
      </c>
      <c r="K8" s="111" t="s">
        <v>8</v>
      </c>
      <c r="L8" s="111" t="s">
        <v>1</v>
      </c>
      <c r="M8" s="111" t="s">
        <v>1</v>
      </c>
      <c r="O8" s="66"/>
      <c r="P8" s="66"/>
      <c r="Q8" s="66"/>
      <c r="R8" s="66"/>
      <c r="S8" s="66"/>
      <c r="T8" s="66"/>
      <c r="U8" s="66"/>
      <c r="V8" s="66"/>
      <c r="W8" s="66"/>
    </row>
    <row r="9" spans="1:15" ht="11.25">
      <c r="A9" s="52" t="s">
        <v>10</v>
      </c>
      <c r="C9" s="92">
        <f>C10+C18+C37+C43+C47+C52+C54</f>
        <v>2927</v>
      </c>
      <c r="D9" s="92">
        <f>D10+D18+D37+D43+D47+D52+D54</f>
        <v>3413</v>
      </c>
      <c r="E9" s="92">
        <f>E10+E18+E37+E43+E47+E52+E54</f>
        <v>4649</v>
      </c>
      <c r="F9" s="92">
        <f>F10+F18+F37+F43+F47+F52+F54</f>
        <v>5976</v>
      </c>
      <c r="G9" s="92">
        <f>G10+G18+G37+G43+G47+G52+G54</f>
        <v>66</v>
      </c>
      <c r="H9" s="92">
        <f aca="true" t="shared" si="0" ref="H9:H17">SUM(C9:G9)</f>
        <v>17031</v>
      </c>
      <c r="I9" s="92">
        <f>I10+I18+I37+I43+I47+I52+I54</f>
        <v>2004</v>
      </c>
      <c r="J9" s="92">
        <f>J10+J18+J37+J43+J47+J52+J54</f>
        <v>37</v>
      </c>
      <c r="K9" s="92">
        <f>K10+K18+K37+K43+K47+K52+K54</f>
        <v>398</v>
      </c>
      <c r="L9" s="92">
        <f aca="true" t="shared" si="1" ref="L9:L56">SUM(I9:K9)</f>
        <v>2439</v>
      </c>
      <c r="M9" s="92">
        <f aca="true" t="shared" si="2" ref="M9:M56">L9+H9</f>
        <v>19470</v>
      </c>
      <c r="N9" s="3"/>
      <c r="O9" s="3"/>
    </row>
    <row r="10" spans="1:13" ht="24" customHeight="1">
      <c r="A10" s="52" t="s">
        <v>13</v>
      </c>
      <c r="C10" s="92">
        <f>SUM(C11:C17)</f>
        <v>458</v>
      </c>
      <c r="D10" s="92">
        <f>SUM(D11:D17)</f>
        <v>564</v>
      </c>
      <c r="E10" s="92">
        <f>SUM(E11:E17)</f>
        <v>1115</v>
      </c>
      <c r="F10" s="92">
        <f>SUM(F11:F17)</f>
        <v>1540</v>
      </c>
      <c r="G10" s="92">
        <f>SUM(G11:G17)</f>
        <v>0</v>
      </c>
      <c r="H10" s="92">
        <f t="shared" si="0"/>
        <v>3677</v>
      </c>
      <c r="I10" s="92">
        <f>SUM(I11:I17)</f>
        <v>326</v>
      </c>
      <c r="J10" s="92">
        <f>SUM(J11:J17)</f>
        <v>0</v>
      </c>
      <c r="K10" s="92">
        <f>SUM(K11:K17)</f>
        <v>0</v>
      </c>
      <c r="L10" s="92">
        <f t="shared" si="1"/>
        <v>326</v>
      </c>
      <c r="M10" s="92">
        <f t="shared" si="2"/>
        <v>4003</v>
      </c>
    </row>
    <row r="11" spans="2:13" ht="12.75">
      <c r="B11" s="2" t="s">
        <v>73</v>
      </c>
      <c r="C11" s="90">
        <v>49</v>
      </c>
      <c r="D11" s="90">
        <v>54</v>
      </c>
      <c r="E11" s="90">
        <v>143</v>
      </c>
      <c r="F11" s="90">
        <v>149</v>
      </c>
      <c r="G11" s="90">
        <v>0</v>
      </c>
      <c r="H11" s="92">
        <f t="shared" si="0"/>
        <v>395</v>
      </c>
      <c r="I11" s="90">
        <v>21</v>
      </c>
      <c r="J11" s="90">
        <v>0</v>
      </c>
      <c r="K11" s="90">
        <v>0</v>
      </c>
      <c r="L11" s="92">
        <f t="shared" si="1"/>
        <v>21</v>
      </c>
      <c r="M11" s="92">
        <f t="shared" si="2"/>
        <v>416</v>
      </c>
    </row>
    <row r="12" spans="2:13" ht="12.75">
      <c r="B12" s="2" t="s">
        <v>93</v>
      </c>
      <c r="C12" s="90">
        <v>62</v>
      </c>
      <c r="D12" s="90">
        <v>66</v>
      </c>
      <c r="E12" s="90">
        <v>164</v>
      </c>
      <c r="F12" s="90">
        <v>160</v>
      </c>
      <c r="G12" s="90">
        <v>0</v>
      </c>
      <c r="H12" s="92">
        <f t="shared" si="0"/>
        <v>452</v>
      </c>
      <c r="I12" s="90">
        <v>21</v>
      </c>
      <c r="J12" s="90">
        <v>0</v>
      </c>
      <c r="K12" s="90">
        <v>0</v>
      </c>
      <c r="L12" s="92">
        <f t="shared" si="1"/>
        <v>21</v>
      </c>
      <c r="M12" s="92">
        <f t="shared" si="2"/>
        <v>473</v>
      </c>
    </row>
    <row r="13" spans="2:13" ht="12.75">
      <c r="B13" s="2" t="s">
        <v>96</v>
      </c>
      <c r="C13" s="90">
        <v>67</v>
      </c>
      <c r="D13" s="90">
        <v>87</v>
      </c>
      <c r="E13" s="90">
        <v>148</v>
      </c>
      <c r="F13" s="90">
        <v>209</v>
      </c>
      <c r="G13" s="90">
        <v>0</v>
      </c>
      <c r="H13" s="92">
        <f t="shared" si="0"/>
        <v>511</v>
      </c>
      <c r="I13" s="90">
        <v>43</v>
      </c>
      <c r="J13" s="90">
        <v>0</v>
      </c>
      <c r="K13" s="90">
        <v>0</v>
      </c>
      <c r="L13" s="92">
        <f t="shared" si="1"/>
        <v>43</v>
      </c>
      <c r="M13" s="92">
        <f t="shared" si="2"/>
        <v>554</v>
      </c>
    </row>
    <row r="14" spans="2:13" ht="12.75">
      <c r="B14" s="2" t="s">
        <v>105</v>
      </c>
      <c r="C14" s="90">
        <v>48</v>
      </c>
      <c r="D14" s="90">
        <v>63</v>
      </c>
      <c r="E14" s="90">
        <v>130</v>
      </c>
      <c r="F14" s="90">
        <v>241</v>
      </c>
      <c r="G14" s="90">
        <v>0</v>
      </c>
      <c r="H14" s="92">
        <f t="shared" si="0"/>
        <v>482</v>
      </c>
      <c r="I14" s="90">
        <v>0</v>
      </c>
      <c r="J14" s="90">
        <v>0</v>
      </c>
      <c r="K14" s="90">
        <v>0</v>
      </c>
      <c r="L14" s="92">
        <f t="shared" si="1"/>
        <v>0</v>
      </c>
      <c r="M14" s="92">
        <f t="shared" si="2"/>
        <v>482</v>
      </c>
    </row>
    <row r="15" spans="2:13" ht="12.75">
      <c r="B15" s="2" t="s">
        <v>575</v>
      </c>
      <c r="C15" s="90">
        <v>66</v>
      </c>
      <c r="D15" s="90">
        <v>87</v>
      </c>
      <c r="E15" s="90">
        <v>152</v>
      </c>
      <c r="F15" s="90">
        <v>218</v>
      </c>
      <c r="G15" s="90">
        <v>0</v>
      </c>
      <c r="H15" s="92">
        <f t="shared" si="0"/>
        <v>523</v>
      </c>
      <c r="I15" s="90">
        <v>75</v>
      </c>
      <c r="J15" s="90">
        <v>0</v>
      </c>
      <c r="K15" s="90">
        <v>0</v>
      </c>
      <c r="L15" s="92">
        <f t="shared" si="1"/>
        <v>75</v>
      </c>
      <c r="M15" s="92">
        <f t="shared" si="2"/>
        <v>598</v>
      </c>
    </row>
    <row r="16" spans="2:13" ht="12.75">
      <c r="B16" s="2" t="s">
        <v>590</v>
      </c>
      <c r="C16" s="90">
        <v>115</v>
      </c>
      <c r="D16" s="90">
        <v>132</v>
      </c>
      <c r="E16" s="90">
        <v>240</v>
      </c>
      <c r="F16" s="90">
        <v>378</v>
      </c>
      <c r="G16" s="90">
        <v>0</v>
      </c>
      <c r="H16" s="92">
        <f t="shared" si="0"/>
        <v>865</v>
      </c>
      <c r="I16" s="90">
        <v>108</v>
      </c>
      <c r="J16" s="90">
        <v>0</v>
      </c>
      <c r="K16" s="90">
        <v>0</v>
      </c>
      <c r="L16" s="92">
        <f t="shared" si="1"/>
        <v>108</v>
      </c>
      <c r="M16" s="92">
        <f t="shared" si="2"/>
        <v>973</v>
      </c>
    </row>
    <row r="17" spans="2:13" ht="12.75">
      <c r="B17" s="2" t="s">
        <v>150</v>
      </c>
      <c r="C17" s="90">
        <v>51</v>
      </c>
      <c r="D17" s="90">
        <v>75</v>
      </c>
      <c r="E17" s="90">
        <v>138</v>
      </c>
      <c r="F17" s="90">
        <v>185</v>
      </c>
      <c r="G17" s="90">
        <v>0</v>
      </c>
      <c r="H17" s="92">
        <f t="shared" si="0"/>
        <v>449</v>
      </c>
      <c r="I17" s="90">
        <v>58</v>
      </c>
      <c r="J17" s="90">
        <v>0</v>
      </c>
      <c r="K17" s="90">
        <v>0</v>
      </c>
      <c r="L17" s="92">
        <f t="shared" si="1"/>
        <v>58</v>
      </c>
      <c r="M17" s="92">
        <f t="shared" si="2"/>
        <v>507</v>
      </c>
    </row>
    <row r="18" spans="1:13" ht="24" customHeight="1">
      <c r="A18" s="52" t="s">
        <v>16</v>
      </c>
      <c r="C18" s="92">
        <f>SUM(C19:C36)</f>
        <v>789</v>
      </c>
      <c r="D18" s="92">
        <f>SUM(D19:D36)</f>
        <v>910</v>
      </c>
      <c r="E18" s="92">
        <f>SUM(E19:E36)</f>
        <v>1422</v>
      </c>
      <c r="F18" s="92">
        <f>SUM(F19:F36)</f>
        <v>1939</v>
      </c>
      <c r="G18" s="92">
        <f>SUM(G19:G36)</f>
        <v>0</v>
      </c>
      <c r="H18" s="92">
        <f>SUM(C18:G18)</f>
        <v>5060</v>
      </c>
      <c r="I18" s="92">
        <f>SUM(I19:I36)</f>
        <v>663</v>
      </c>
      <c r="J18" s="92">
        <f>SUM(J19:J36)</f>
        <v>17</v>
      </c>
      <c r="K18" s="92">
        <f>SUM(K19:K36)</f>
        <v>187</v>
      </c>
      <c r="L18" s="92">
        <f t="shared" si="1"/>
        <v>867</v>
      </c>
      <c r="M18" s="92">
        <f t="shared" si="2"/>
        <v>5927</v>
      </c>
    </row>
    <row r="19" spans="2:13" ht="12.75">
      <c r="B19" s="2" t="s">
        <v>168</v>
      </c>
      <c r="C19" s="90">
        <v>35</v>
      </c>
      <c r="D19" s="90">
        <v>24</v>
      </c>
      <c r="E19" s="90">
        <v>26</v>
      </c>
      <c r="F19" s="90">
        <v>26</v>
      </c>
      <c r="G19" s="90">
        <v>0</v>
      </c>
      <c r="H19" s="92">
        <f aca="true" t="shared" si="3" ref="H19:H36">SUM(C19:G19)</f>
        <v>111</v>
      </c>
      <c r="I19" s="90">
        <v>0</v>
      </c>
      <c r="J19" s="90">
        <v>0</v>
      </c>
      <c r="K19" s="90">
        <v>0</v>
      </c>
      <c r="L19" s="92">
        <f t="shared" si="1"/>
        <v>0</v>
      </c>
      <c r="M19" s="92">
        <f t="shared" si="2"/>
        <v>111</v>
      </c>
    </row>
    <row r="20" spans="2:13" ht="12.75">
      <c r="B20" s="2" t="s">
        <v>171</v>
      </c>
      <c r="C20" s="90">
        <v>25</v>
      </c>
      <c r="D20" s="90">
        <v>22</v>
      </c>
      <c r="E20" s="90">
        <v>24</v>
      </c>
      <c r="F20" s="90">
        <v>40</v>
      </c>
      <c r="G20" s="90">
        <v>0</v>
      </c>
      <c r="H20" s="92">
        <f t="shared" si="3"/>
        <v>111</v>
      </c>
      <c r="I20" s="90">
        <v>31</v>
      </c>
      <c r="J20" s="90">
        <v>0</v>
      </c>
      <c r="K20" s="90">
        <v>0</v>
      </c>
      <c r="L20" s="92">
        <f t="shared" si="1"/>
        <v>31</v>
      </c>
      <c r="M20" s="92">
        <f t="shared" si="2"/>
        <v>142</v>
      </c>
    </row>
    <row r="21" spans="2:13" ht="12.75">
      <c r="B21" s="2" t="s">
        <v>591</v>
      </c>
      <c r="C21" s="90">
        <v>24</v>
      </c>
      <c r="D21" s="90">
        <v>31</v>
      </c>
      <c r="E21" s="90">
        <v>71</v>
      </c>
      <c r="F21" s="90">
        <v>82</v>
      </c>
      <c r="G21" s="90">
        <v>0</v>
      </c>
      <c r="H21" s="92">
        <f t="shared" si="3"/>
        <v>208</v>
      </c>
      <c r="I21" s="90">
        <v>83</v>
      </c>
      <c r="J21" s="90">
        <v>0</v>
      </c>
      <c r="K21" s="90">
        <v>22</v>
      </c>
      <c r="L21" s="92">
        <f t="shared" si="1"/>
        <v>105</v>
      </c>
      <c r="M21" s="92">
        <f t="shared" si="2"/>
        <v>313</v>
      </c>
    </row>
    <row r="22" spans="2:13" ht="12.75">
      <c r="B22" s="2" t="s">
        <v>182</v>
      </c>
      <c r="C22" s="90">
        <v>6</v>
      </c>
      <c r="D22" s="90">
        <v>11</v>
      </c>
      <c r="E22" s="90">
        <v>23</v>
      </c>
      <c r="F22" s="90">
        <v>35</v>
      </c>
      <c r="G22" s="90">
        <v>0</v>
      </c>
      <c r="H22" s="92">
        <f t="shared" si="3"/>
        <v>75</v>
      </c>
      <c r="I22" s="90">
        <v>39</v>
      </c>
      <c r="J22" s="90">
        <v>0</v>
      </c>
      <c r="K22" s="90">
        <v>0</v>
      </c>
      <c r="L22" s="92">
        <f t="shared" si="1"/>
        <v>39</v>
      </c>
      <c r="M22" s="92">
        <f t="shared" si="2"/>
        <v>114</v>
      </c>
    </row>
    <row r="23" spans="2:13" ht="12.75">
      <c r="B23" s="2" t="s">
        <v>193</v>
      </c>
      <c r="C23" s="90">
        <v>65</v>
      </c>
      <c r="D23" s="90">
        <v>92</v>
      </c>
      <c r="E23" s="90">
        <v>148</v>
      </c>
      <c r="F23" s="90">
        <v>221</v>
      </c>
      <c r="G23" s="90">
        <v>0</v>
      </c>
      <c r="H23" s="92">
        <f t="shared" si="3"/>
        <v>526</v>
      </c>
      <c r="I23" s="90">
        <v>36</v>
      </c>
      <c r="J23" s="90">
        <v>0</v>
      </c>
      <c r="K23" s="90">
        <v>89</v>
      </c>
      <c r="L23" s="92">
        <f t="shared" si="1"/>
        <v>125</v>
      </c>
      <c r="M23" s="92">
        <f t="shared" si="2"/>
        <v>651</v>
      </c>
    </row>
    <row r="24" spans="2:13" ht="12.75">
      <c r="B24" s="2" t="s">
        <v>207</v>
      </c>
      <c r="C24" s="90">
        <v>15</v>
      </c>
      <c r="D24" s="90">
        <v>25</v>
      </c>
      <c r="E24" s="90">
        <v>42</v>
      </c>
      <c r="F24" s="90">
        <v>73</v>
      </c>
      <c r="G24" s="90">
        <v>0</v>
      </c>
      <c r="H24" s="92">
        <f t="shared" si="3"/>
        <v>155</v>
      </c>
      <c r="I24" s="90">
        <v>13</v>
      </c>
      <c r="J24" s="90">
        <v>0</v>
      </c>
      <c r="K24" s="90">
        <v>0</v>
      </c>
      <c r="L24" s="92">
        <f t="shared" si="1"/>
        <v>13</v>
      </c>
      <c r="M24" s="92">
        <f t="shared" si="2"/>
        <v>168</v>
      </c>
    </row>
    <row r="25" spans="2:13" ht="12.75">
      <c r="B25" s="2" t="s">
        <v>218</v>
      </c>
      <c r="C25" s="90">
        <v>77</v>
      </c>
      <c r="D25" s="90">
        <v>66</v>
      </c>
      <c r="E25" s="90">
        <v>79</v>
      </c>
      <c r="F25" s="90">
        <v>198</v>
      </c>
      <c r="G25" s="90">
        <v>0</v>
      </c>
      <c r="H25" s="92">
        <f t="shared" si="3"/>
        <v>420</v>
      </c>
      <c r="I25" s="90">
        <v>44</v>
      </c>
      <c r="J25" s="90">
        <v>0</v>
      </c>
      <c r="K25" s="90">
        <v>0</v>
      </c>
      <c r="L25" s="92">
        <f t="shared" si="1"/>
        <v>44</v>
      </c>
      <c r="M25" s="92">
        <f t="shared" si="2"/>
        <v>464</v>
      </c>
    </row>
    <row r="26" spans="2:13" ht="12.75">
      <c r="B26" s="2" t="s">
        <v>544</v>
      </c>
      <c r="C26" s="90">
        <v>24</v>
      </c>
      <c r="D26" s="90">
        <v>29</v>
      </c>
      <c r="E26" s="90">
        <v>48</v>
      </c>
      <c r="F26" s="90">
        <v>85</v>
      </c>
      <c r="G26" s="90">
        <v>0</v>
      </c>
      <c r="H26" s="92">
        <f t="shared" si="3"/>
        <v>186</v>
      </c>
      <c r="I26" s="90">
        <v>26</v>
      </c>
      <c r="J26" s="90">
        <v>0</v>
      </c>
      <c r="K26" s="90">
        <v>0</v>
      </c>
      <c r="L26" s="92">
        <f t="shared" si="1"/>
        <v>26</v>
      </c>
      <c r="M26" s="92">
        <f t="shared" si="2"/>
        <v>212</v>
      </c>
    </row>
    <row r="27" spans="2:13" ht="12.75">
      <c r="B27" s="2" t="s">
        <v>239</v>
      </c>
      <c r="C27" s="90">
        <v>85</v>
      </c>
      <c r="D27" s="90">
        <v>71</v>
      </c>
      <c r="E27" s="90">
        <v>86</v>
      </c>
      <c r="F27" s="90">
        <v>106</v>
      </c>
      <c r="G27" s="90">
        <v>0</v>
      </c>
      <c r="H27" s="92">
        <f t="shared" si="3"/>
        <v>348</v>
      </c>
      <c r="I27" s="90">
        <v>78</v>
      </c>
      <c r="J27" s="90">
        <v>0</v>
      </c>
      <c r="K27" s="90">
        <v>17</v>
      </c>
      <c r="L27" s="92">
        <f t="shared" si="1"/>
        <v>95</v>
      </c>
      <c r="M27" s="92">
        <f t="shared" si="2"/>
        <v>443</v>
      </c>
    </row>
    <row r="28" spans="2:13" ht="12.75">
      <c r="B28" s="2" t="s">
        <v>255</v>
      </c>
      <c r="C28" s="90">
        <v>1</v>
      </c>
      <c r="D28" s="90">
        <v>8</v>
      </c>
      <c r="E28" s="90">
        <v>20</v>
      </c>
      <c r="F28" s="90">
        <v>18</v>
      </c>
      <c r="G28" s="90">
        <v>0</v>
      </c>
      <c r="H28" s="92">
        <f t="shared" si="3"/>
        <v>47</v>
      </c>
      <c r="I28" s="90">
        <v>0</v>
      </c>
      <c r="J28" s="90">
        <v>0</v>
      </c>
      <c r="K28" s="90">
        <v>0</v>
      </c>
      <c r="L28" s="92">
        <f t="shared" si="1"/>
        <v>0</v>
      </c>
      <c r="M28" s="92">
        <f t="shared" si="2"/>
        <v>47</v>
      </c>
    </row>
    <row r="29" spans="2:13" ht="12.75">
      <c r="B29" s="2" t="s">
        <v>258</v>
      </c>
      <c r="C29" s="90">
        <v>36</v>
      </c>
      <c r="D29" s="90">
        <v>22</v>
      </c>
      <c r="E29" s="90">
        <v>26</v>
      </c>
      <c r="F29" s="90">
        <v>29</v>
      </c>
      <c r="G29" s="90">
        <v>0</v>
      </c>
      <c r="H29" s="92">
        <f t="shared" si="3"/>
        <v>113</v>
      </c>
      <c r="I29" s="90">
        <v>0</v>
      </c>
      <c r="J29" s="90">
        <v>0</v>
      </c>
      <c r="K29" s="90">
        <v>0</v>
      </c>
      <c r="L29" s="92">
        <f t="shared" si="1"/>
        <v>0</v>
      </c>
      <c r="M29" s="92">
        <f t="shared" si="2"/>
        <v>113</v>
      </c>
    </row>
    <row r="30" spans="2:13" ht="12.75">
      <c r="B30" s="2" t="s">
        <v>267</v>
      </c>
      <c r="C30" s="90">
        <v>32</v>
      </c>
      <c r="D30" s="90">
        <v>48</v>
      </c>
      <c r="E30" s="90">
        <v>99</v>
      </c>
      <c r="F30" s="90">
        <v>125</v>
      </c>
      <c r="G30" s="90">
        <v>0</v>
      </c>
      <c r="H30" s="92">
        <f t="shared" si="3"/>
        <v>304</v>
      </c>
      <c r="I30" s="90">
        <v>29</v>
      </c>
      <c r="J30" s="90">
        <v>0</v>
      </c>
      <c r="K30" s="90">
        <v>0</v>
      </c>
      <c r="L30" s="92">
        <f t="shared" si="1"/>
        <v>29</v>
      </c>
      <c r="M30" s="92">
        <f t="shared" si="2"/>
        <v>333</v>
      </c>
    </row>
    <row r="31" spans="2:13" ht="12.75">
      <c r="B31" s="2" t="s">
        <v>278</v>
      </c>
      <c r="C31" s="90">
        <v>105</v>
      </c>
      <c r="D31" s="90">
        <v>108</v>
      </c>
      <c r="E31" s="90">
        <v>157</v>
      </c>
      <c r="F31" s="90">
        <v>186</v>
      </c>
      <c r="G31" s="90">
        <v>0</v>
      </c>
      <c r="H31" s="92">
        <f t="shared" si="3"/>
        <v>556</v>
      </c>
      <c r="I31" s="90">
        <v>57</v>
      </c>
      <c r="J31" s="90">
        <v>17</v>
      </c>
      <c r="K31" s="90">
        <v>33</v>
      </c>
      <c r="L31" s="92">
        <f t="shared" si="1"/>
        <v>107</v>
      </c>
      <c r="M31" s="92">
        <f t="shared" si="2"/>
        <v>663</v>
      </c>
    </row>
    <row r="32" spans="2:13" ht="12.75">
      <c r="B32" s="2" t="s">
        <v>293</v>
      </c>
      <c r="C32" s="90">
        <v>96</v>
      </c>
      <c r="D32" s="90">
        <v>122</v>
      </c>
      <c r="E32" s="90">
        <v>141</v>
      </c>
      <c r="F32" s="90">
        <v>178</v>
      </c>
      <c r="G32" s="90">
        <v>0</v>
      </c>
      <c r="H32" s="92">
        <f t="shared" si="3"/>
        <v>537</v>
      </c>
      <c r="I32" s="90">
        <v>33</v>
      </c>
      <c r="J32" s="90">
        <v>0</v>
      </c>
      <c r="K32" s="90">
        <v>26</v>
      </c>
      <c r="L32" s="92">
        <f t="shared" si="1"/>
        <v>59</v>
      </c>
      <c r="M32" s="92">
        <f t="shared" si="2"/>
        <v>596</v>
      </c>
    </row>
    <row r="33" spans="2:13" ht="12.75">
      <c r="B33" s="2" t="s">
        <v>309</v>
      </c>
      <c r="C33" s="90">
        <v>122</v>
      </c>
      <c r="D33" s="90">
        <v>145</v>
      </c>
      <c r="E33" s="90">
        <v>288</v>
      </c>
      <c r="F33" s="90">
        <v>306</v>
      </c>
      <c r="G33" s="90">
        <v>0</v>
      </c>
      <c r="H33" s="92">
        <f t="shared" si="3"/>
        <v>861</v>
      </c>
      <c r="I33" s="90">
        <v>82</v>
      </c>
      <c r="J33" s="90">
        <v>0</v>
      </c>
      <c r="K33" s="90">
        <v>0</v>
      </c>
      <c r="L33" s="92">
        <f t="shared" si="1"/>
        <v>82</v>
      </c>
      <c r="M33" s="92">
        <f t="shared" si="2"/>
        <v>943</v>
      </c>
    </row>
    <row r="34" spans="2:13" ht="12.75">
      <c r="B34" s="2" t="s">
        <v>335</v>
      </c>
      <c r="C34" s="90">
        <v>15</v>
      </c>
      <c r="D34" s="90">
        <v>34</v>
      </c>
      <c r="E34" s="90">
        <v>37</v>
      </c>
      <c r="F34" s="90">
        <v>86</v>
      </c>
      <c r="G34" s="90">
        <v>0</v>
      </c>
      <c r="H34" s="92">
        <f t="shared" si="3"/>
        <v>172</v>
      </c>
      <c r="I34" s="90">
        <v>65</v>
      </c>
      <c r="J34" s="90">
        <v>0</v>
      </c>
      <c r="K34" s="90">
        <v>0</v>
      </c>
      <c r="L34" s="92">
        <f t="shared" si="1"/>
        <v>65</v>
      </c>
      <c r="M34" s="92">
        <f t="shared" si="2"/>
        <v>237</v>
      </c>
    </row>
    <row r="35" spans="2:13" ht="12.75">
      <c r="B35" s="2" t="s">
        <v>342</v>
      </c>
      <c r="C35" s="90">
        <v>26</v>
      </c>
      <c r="D35" s="90">
        <v>52</v>
      </c>
      <c r="E35" s="90">
        <v>107</v>
      </c>
      <c r="F35" s="90">
        <v>145</v>
      </c>
      <c r="G35" s="90">
        <v>0</v>
      </c>
      <c r="H35" s="92">
        <f t="shared" si="3"/>
        <v>330</v>
      </c>
      <c r="I35" s="90">
        <v>46</v>
      </c>
      <c r="J35" s="90">
        <v>0</v>
      </c>
      <c r="K35" s="90">
        <v>0</v>
      </c>
      <c r="L35" s="92">
        <f t="shared" si="1"/>
        <v>46</v>
      </c>
      <c r="M35" s="92">
        <f t="shared" si="2"/>
        <v>376</v>
      </c>
    </row>
    <row r="36" spans="2:13" ht="12.75">
      <c r="B36" s="2" t="s">
        <v>350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92">
        <f t="shared" si="3"/>
        <v>0</v>
      </c>
      <c r="I36" s="90">
        <v>1</v>
      </c>
      <c r="J36" s="90">
        <v>0</v>
      </c>
      <c r="K36" s="90">
        <v>0</v>
      </c>
      <c r="L36" s="92">
        <f t="shared" si="1"/>
        <v>1</v>
      </c>
      <c r="M36" s="92">
        <f t="shared" si="2"/>
        <v>1</v>
      </c>
    </row>
    <row r="37" spans="1:13" ht="24" customHeight="1">
      <c r="A37" s="52" t="s">
        <v>20</v>
      </c>
      <c r="C37" s="92">
        <f>SUM(C38:C42)</f>
        <v>641</v>
      </c>
      <c r="D37" s="92">
        <f>SUM(D38:D42)</f>
        <v>631</v>
      </c>
      <c r="E37" s="92">
        <f>SUM(E38:E42)</f>
        <v>754</v>
      </c>
      <c r="F37" s="92">
        <f>SUM(F38:F42)</f>
        <v>1019</v>
      </c>
      <c r="G37" s="92">
        <f>SUM(G38:G42)</f>
        <v>0</v>
      </c>
      <c r="H37" s="92">
        <f aca="true" t="shared" si="4" ref="H37:H42">SUM(C37:G37)</f>
        <v>3045</v>
      </c>
      <c r="I37" s="92">
        <f>SUM(I38:I42)</f>
        <v>209</v>
      </c>
      <c r="J37" s="92">
        <f>SUM(J38:J42)</f>
        <v>0</v>
      </c>
      <c r="K37" s="92">
        <f>SUM(K38:K42)</f>
        <v>0</v>
      </c>
      <c r="L37" s="92">
        <f t="shared" si="1"/>
        <v>209</v>
      </c>
      <c r="M37" s="92">
        <f t="shared" si="2"/>
        <v>3254</v>
      </c>
    </row>
    <row r="38" spans="2:13" ht="12.75">
      <c r="B38" s="2" t="s">
        <v>351</v>
      </c>
      <c r="C38" s="90">
        <v>147</v>
      </c>
      <c r="D38" s="90">
        <v>135</v>
      </c>
      <c r="E38" s="90">
        <v>181</v>
      </c>
      <c r="F38" s="90">
        <v>245</v>
      </c>
      <c r="G38" s="90">
        <v>0</v>
      </c>
      <c r="H38" s="92">
        <f t="shared" si="4"/>
        <v>708</v>
      </c>
      <c r="I38" s="90">
        <v>60</v>
      </c>
      <c r="J38" s="90">
        <v>0</v>
      </c>
      <c r="K38" s="90">
        <v>0</v>
      </c>
      <c r="L38" s="92">
        <f t="shared" si="1"/>
        <v>60</v>
      </c>
      <c r="M38" s="92">
        <f t="shared" si="2"/>
        <v>768</v>
      </c>
    </row>
    <row r="39" spans="2:13" ht="12.75">
      <c r="B39" s="2" t="s">
        <v>366</v>
      </c>
      <c r="C39" s="90">
        <v>0</v>
      </c>
      <c r="D39" s="90">
        <v>0</v>
      </c>
      <c r="E39" s="90">
        <v>0</v>
      </c>
      <c r="F39" s="90">
        <v>0</v>
      </c>
      <c r="G39" s="90">
        <v>0</v>
      </c>
      <c r="H39" s="92">
        <f t="shared" si="4"/>
        <v>0</v>
      </c>
      <c r="I39" s="90">
        <v>149</v>
      </c>
      <c r="J39" s="90">
        <v>0</v>
      </c>
      <c r="K39" s="90">
        <v>0</v>
      </c>
      <c r="L39" s="92">
        <f t="shared" si="1"/>
        <v>149</v>
      </c>
      <c r="M39" s="92">
        <f t="shared" si="2"/>
        <v>149</v>
      </c>
    </row>
    <row r="40" spans="2:13" ht="12.75">
      <c r="B40" s="2" t="s">
        <v>369</v>
      </c>
      <c r="C40" s="90">
        <v>55</v>
      </c>
      <c r="D40" s="90">
        <v>95</v>
      </c>
      <c r="E40" s="90">
        <v>150</v>
      </c>
      <c r="F40" s="90">
        <v>209</v>
      </c>
      <c r="G40" s="90">
        <v>0</v>
      </c>
      <c r="H40" s="92">
        <f t="shared" si="4"/>
        <v>509</v>
      </c>
      <c r="I40" s="90">
        <v>0</v>
      </c>
      <c r="J40" s="90">
        <v>0</v>
      </c>
      <c r="K40" s="90">
        <v>0</v>
      </c>
      <c r="L40" s="92">
        <f t="shared" si="1"/>
        <v>0</v>
      </c>
      <c r="M40" s="92">
        <f t="shared" si="2"/>
        <v>509</v>
      </c>
    </row>
    <row r="41" spans="2:13" ht="12.75">
      <c r="B41" s="2" t="s">
        <v>569</v>
      </c>
      <c r="C41" s="90">
        <v>305</v>
      </c>
      <c r="D41" s="90">
        <v>270</v>
      </c>
      <c r="E41" s="90">
        <v>242</v>
      </c>
      <c r="F41" s="90">
        <v>321</v>
      </c>
      <c r="G41" s="90">
        <v>0</v>
      </c>
      <c r="H41" s="92">
        <f t="shared" si="4"/>
        <v>1138</v>
      </c>
      <c r="I41" s="90">
        <v>0</v>
      </c>
      <c r="J41" s="90">
        <v>0</v>
      </c>
      <c r="K41" s="90">
        <v>0</v>
      </c>
      <c r="L41" s="92">
        <f t="shared" si="1"/>
        <v>0</v>
      </c>
      <c r="M41" s="92">
        <f t="shared" si="2"/>
        <v>1138</v>
      </c>
    </row>
    <row r="42" spans="2:13" ht="12.75">
      <c r="B42" s="2" t="s">
        <v>383</v>
      </c>
      <c r="C42" s="90">
        <v>134</v>
      </c>
      <c r="D42" s="90">
        <v>131</v>
      </c>
      <c r="E42" s="90">
        <v>181</v>
      </c>
      <c r="F42" s="90">
        <v>244</v>
      </c>
      <c r="G42" s="90">
        <v>0</v>
      </c>
      <c r="H42" s="92">
        <f t="shared" si="4"/>
        <v>690</v>
      </c>
      <c r="I42" s="90">
        <v>0</v>
      </c>
      <c r="J42" s="90">
        <v>0</v>
      </c>
      <c r="K42" s="90">
        <v>0</v>
      </c>
      <c r="L42" s="92">
        <f t="shared" si="1"/>
        <v>0</v>
      </c>
      <c r="M42" s="92">
        <f t="shared" si="2"/>
        <v>690</v>
      </c>
    </row>
    <row r="43" spans="1:13" ht="24" customHeight="1">
      <c r="A43" s="52" t="s">
        <v>19</v>
      </c>
      <c r="C43" s="92">
        <f>SUM(C44:C46)</f>
        <v>360</v>
      </c>
      <c r="D43" s="92">
        <f>SUM(D44:D46)</f>
        <v>424</v>
      </c>
      <c r="E43" s="92">
        <f>SUM(E44:E46)</f>
        <v>582</v>
      </c>
      <c r="F43" s="92">
        <f>SUM(F44:F46)</f>
        <v>804</v>
      </c>
      <c r="G43" s="92">
        <f>SUM(G44:G46)</f>
        <v>0</v>
      </c>
      <c r="H43" s="92">
        <f aca="true" t="shared" si="5" ref="H43:H56">SUM(C43:G43)</f>
        <v>2170</v>
      </c>
      <c r="I43" s="92">
        <f>SUM(I44:I46)</f>
        <v>293</v>
      </c>
      <c r="J43" s="92">
        <f>SUM(J44:J46)</f>
        <v>17</v>
      </c>
      <c r="K43" s="92">
        <f>SUM(K44:K46)</f>
        <v>193</v>
      </c>
      <c r="L43" s="92">
        <f t="shared" si="1"/>
        <v>503</v>
      </c>
      <c r="M43" s="92">
        <f t="shared" si="2"/>
        <v>2673</v>
      </c>
    </row>
    <row r="44" spans="2:13" ht="12.75">
      <c r="B44" s="2" t="s">
        <v>568</v>
      </c>
      <c r="C44" s="90">
        <v>0</v>
      </c>
      <c r="D44" s="90">
        <v>0</v>
      </c>
      <c r="E44" s="90">
        <v>0</v>
      </c>
      <c r="F44" s="90">
        <v>0</v>
      </c>
      <c r="G44" s="90">
        <v>0</v>
      </c>
      <c r="H44" s="92">
        <f t="shared" si="5"/>
        <v>0</v>
      </c>
      <c r="I44" s="90">
        <v>62</v>
      </c>
      <c r="J44" s="90">
        <v>11</v>
      </c>
      <c r="K44" s="90">
        <v>105</v>
      </c>
      <c r="L44" s="92">
        <f t="shared" si="1"/>
        <v>178</v>
      </c>
      <c r="M44" s="92">
        <f t="shared" si="2"/>
        <v>178</v>
      </c>
    </row>
    <row r="45" spans="2:13" ht="12.75">
      <c r="B45" s="2" t="s">
        <v>698</v>
      </c>
      <c r="C45" s="90">
        <v>233</v>
      </c>
      <c r="D45" s="90">
        <v>259</v>
      </c>
      <c r="E45" s="90">
        <v>354</v>
      </c>
      <c r="F45" s="90">
        <v>510</v>
      </c>
      <c r="G45" s="90">
        <v>0</v>
      </c>
      <c r="H45" s="92">
        <f t="shared" si="5"/>
        <v>1356</v>
      </c>
      <c r="I45" s="90">
        <v>147</v>
      </c>
      <c r="J45" s="90">
        <v>0</v>
      </c>
      <c r="K45" s="90">
        <v>62</v>
      </c>
      <c r="L45" s="92">
        <v>208</v>
      </c>
      <c r="M45" s="92">
        <f t="shared" si="2"/>
        <v>1564</v>
      </c>
    </row>
    <row r="46" spans="2:13" ht="12.75">
      <c r="B46" s="2" t="s">
        <v>411</v>
      </c>
      <c r="C46" s="90">
        <v>127</v>
      </c>
      <c r="D46" s="90">
        <v>165</v>
      </c>
      <c r="E46" s="90">
        <v>228</v>
      </c>
      <c r="F46" s="90">
        <v>294</v>
      </c>
      <c r="G46" s="90">
        <v>0</v>
      </c>
      <c r="H46" s="92">
        <f t="shared" si="5"/>
        <v>814</v>
      </c>
      <c r="I46" s="90">
        <v>84</v>
      </c>
      <c r="J46" s="90">
        <v>6</v>
      </c>
      <c r="K46" s="90">
        <v>26</v>
      </c>
      <c r="L46" s="92">
        <f t="shared" si="1"/>
        <v>116</v>
      </c>
      <c r="M46" s="92">
        <f t="shared" si="2"/>
        <v>930</v>
      </c>
    </row>
    <row r="47" spans="1:13" ht="24" customHeight="1">
      <c r="A47" s="52" t="s">
        <v>18</v>
      </c>
      <c r="C47" s="92">
        <f>SUM(C48:C51)</f>
        <v>167</v>
      </c>
      <c r="D47" s="92">
        <f>SUM(D48:D51)</f>
        <v>191</v>
      </c>
      <c r="E47" s="92">
        <f>SUM(E48:E51)</f>
        <v>245</v>
      </c>
      <c r="F47" s="92">
        <f>SUM(F48:F51)</f>
        <v>358</v>
      </c>
      <c r="G47" s="92">
        <f>SUM(G48:G51)</f>
        <v>0</v>
      </c>
      <c r="H47" s="92">
        <f t="shared" si="5"/>
        <v>961</v>
      </c>
      <c r="I47" s="92">
        <f>SUM(I48:I51)</f>
        <v>136</v>
      </c>
      <c r="J47" s="92">
        <f>SUM(J48:J51)</f>
        <v>0</v>
      </c>
      <c r="K47" s="92">
        <f>SUM(K48:K51)</f>
        <v>0</v>
      </c>
      <c r="L47" s="92">
        <f t="shared" si="1"/>
        <v>136</v>
      </c>
      <c r="M47" s="92">
        <f t="shared" si="2"/>
        <v>1097</v>
      </c>
    </row>
    <row r="48" spans="2:13" ht="12.75">
      <c r="B48" s="2" t="s">
        <v>600</v>
      </c>
      <c r="C48" s="90">
        <v>4</v>
      </c>
      <c r="D48" s="90">
        <v>8</v>
      </c>
      <c r="E48" s="90">
        <v>11</v>
      </c>
      <c r="F48" s="90">
        <v>22</v>
      </c>
      <c r="G48" s="90">
        <v>0</v>
      </c>
      <c r="H48" s="92">
        <f t="shared" si="5"/>
        <v>45</v>
      </c>
      <c r="I48" s="90">
        <v>13</v>
      </c>
      <c r="J48" s="90">
        <v>0</v>
      </c>
      <c r="K48" s="90">
        <v>0</v>
      </c>
      <c r="L48" s="92">
        <f t="shared" si="1"/>
        <v>13</v>
      </c>
      <c r="M48" s="92">
        <f t="shared" si="2"/>
        <v>58</v>
      </c>
    </row>
    <row r="49" spans="2:13" ht="12.75">
      <c r="B49" s="2" t="s">
        <v>421</v>
      </c>
      <c r="C49" s="90">
        <v>37</v>
      </c>
      <c r="D49" s="90">
        <v>48</v>
      </c>
      <c r="E49" s="90">
        <v>103</v>
      </c>
      <c r="F49" s="90">
        <v>120</v>
      </c>
      <c r="G49" s="90">
        <v>0</v>
      </c>
      <c r="H49" s="92">
        <f t="shared" si="5"/>
        <v>308</v>
      </c>
      <c r="I49" s="90">
        <v>27</v>
      </c>
      <c r="J49" s="90">
        <v>0</v>
      </c>
      <c r="K49" s="90">
        <v>0</v>
      </c>
      <c r="L49" s="92">
        <f t="shared" si="1"/>
        <v>27</v>
      </c>
      <c r="M49" s="92">
        <f t="shared" si="2"/>
        <v>335</v>
      </c>
    </row>
    <row r="50" spans="2:13" ht="12.75">
      <c r="B50" s="2" t="s">
        <v>440</v>
      </c>
      <c r="C50" s="90">
        <v>55</v>
      </c>
      <c r="D50" s="90">
        <v>66</v>
      </c>
      <c r="E50" s="90">
        <v>54</v>
      </c>
      <c r="F50" s="90">
        <v>120</v>
      </c>
      <c r="G50" s="90">
        <v>0</v>
      </c>
      <c r="H50" s="92">
        <f t="shared" si="5"/>
        <v>295</v>
      </c>
      <c r="I50" s="90">
        <v>68</v>
      </c>
      <c r="J50" s="90">
        <v>0</v>
      </c>
      <c r="K50" s="90">
        <v>0</v>
      </c>
      <c r="L50" s="92">
        <f t="shared" si="1"/>
        <v>68</v>
      </c>
      <c r="M50" s="92">
        <f t="shared" si="2"/>
        <v>363</v>
      </c>
    </row>
    <row r="51" spans="2:13" ht="12.75">
      <c r="B51" s="2" t="s">
        <v>471</v>
      </c>
      <c r="C51" s="90">
        <v>71</v>
      </c>
      <c r="D51" s="90">
        <v>69</v>
      </c>
      <c r="E51" s="90">
        <v>77</v>
      </c>
      <c r="F51" s="90">
        <v>96</v>
      </c>
      <c r="G51" s="90">
        <v>0</v>
      </c>
      <c r="H51" s="92">
        <f t="shared" si="5"/>
        <v>313</v>
      </c>
      <c r="I51" s="90">
        <v>28</v>
      </c>
      <c r="J51" s="90">
        <v>0</v>
      </c>
      <c r="K51" s="90">
        <v>0</v>
      </c>
      <c r="L51" s="92">
        <f t="shared" si="1"/>
        <v>28</v>
      </c>
      <c r="M51" s="92">
        <f t="shared" si="2"/>
        <v>341</v>
      </c>
    </row>
    <row r="52" spans="1:13" ht="24" customHeight="1">
      <c r="A52" s="52" t="s">
        <v>0</v>
      </c>
      <c r="C52" s="92">
        <f>C53</f>
        <v>101</v>
      </c>
      <c r="D52" s="92">
        <f>D53</f>
        <v>59</v>
      </c>
      <c r="E52" s="92">
        <f>E53</f>
        <v>130</v>
      </c>
      <c r="F52" s="92">
        <f>F53</f>
        <v>180</v>
      </c>
      <c r="G52" s="92">
        <f>G53</f>
        <v>0</v>
      </c>
      <c r="H52" s="92">
        <f t="shared" si="5"/>
        <v>470</v>
      </c>
      <c r="I52" s="92">
        <f>I53</f>
        <v>70</v>
      </c>
      <c r="J52" s="92">
        <f>J53</f>
        <v>3</v>
      </c>
      <c r="K52" s="92">
        <f>K53</f>
        <v>18</v>
      </c>
      <c r="L52" s="92">
        <f t="shared" si="1"/>
        <v>91</v>
      </c>
      <c r="M52" s="92">
        <f t="shared" si="2"/>
        <v>561</v>
      </c>
    </row>
    <row r="53" spans="2:13" ht="12.75">
      <c r="B53" s="2" t="s">
        <v>0</v>
      </c>
      <c r="C53" s="90">
        <v>101</v>
      </c>
      <c r="D53" s="90">
        <v>59</v>
      </c>
      <c r="E53" s="90">
        <v>130</v>
      </c>
      <c r="F53" s="90">
        <v>180</v>
      </c>
      <c r="G53" s="90">
        <v>0</v>
      </c>
      <c r="H53" s="92">
        <f t="shared" si="5"/>
        <v>470</v>
      </c>
      <c r="I53" s="90">
        <v>70</v>
      </c>
      <c r="J53" s="90">
        <v>3</v>
      </c>
      <c r="K53" s="90">
        <v>18</v>
      </c>
      <c r="L53" s="92">
        <f t="shared" si="1"/>
        <v>91</v>
      </c>
      <c r="M53" s="92">
        <f t="shared" si="2"/>
        <v>561</v>
      </c>
    </row>
    <row r="54" spans="1:13" ht="24" customHeight="1">
      <c r="A54" s="52" t="s">
        <v>17</v>
      </c>
      <c r="C54" s="92">
        <f>SUM(C55:C56)</f>
        <v>411</v>
      </c>
      <c r="D54" s="92">
        <f>SUM(D55:D56)</f>
        <v>634</v>
      </c>
      <c r="E54" s="92">
        <f>SUM(E55:E56)</f>
        <v>401</v>
      </c>
      <c r="F54" s="92">
        <f>SUM(F55:F56)</f>
        <v>136</v>
      </c>
      <c r="G54" s="92">
        <f>SUM(G55:G56)</f>
        <v>66</v>
      </c>
      <c r="H54" s="92">
        <f t="shared" si="5"/>
        <v>1648</v>
      </c>
      <c r="I54" s="92">
        <f>SUM(I55:I56)</f>
        <v>307</v>
      </c>
      <c r="J54" s="92">
        <f>SUM(J55:J56)</f>
        <v>0</v>
      </c>
      <c r="K54" s="92">
        <f>SUM(K55:K56)</f>
        <v>0</v>
      </c>
      <c r="L54" s="92">
        <f t="shared" si="1"/>
        <v>307</v>
      </c>
      <c r="M54" s="92">
        <f t="shared" si="2"/>
        <v>1955</v>
      </c>
    </row>
    <row r="55" spans="2:13" ht="11.25">
      <c r="B55" s="2" t="s">
        <v>500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f t="shared" si="5"/>
        <v>0</v>
      </c>
      <c r="I55" s="92">
        <v>307</v>
      </c>
      <c r="J55" s="92">
        <v>0</v>
      </c>
      <c r="K55" s="92">
        <v>0</v>
      </c>
      <c r="L55" s="92">
        <f t="shared" si="1"/>
        <v>307</v>
      </c>
      <c r="M55" s="92">
        <f t="shared" si="2"/>
        <v>307</v>
      </c>
    </row>
    <row r="56" spans="2:13" ht="12.75">
      <c r="B56" s="2" t="s">
        <v>503</v>
      </c>
      <c r="C56" s="90">
        <v>411</v>
      </c>
      <c r="D56" s="90">
        <v>634</v>
      </c>
      <c r="E56" s="90">
        <v>401</v>
      </c>
      <c r="F56" s="90">
        <v>136</v>
      </c>
      <c r="G56" s="90">
        <v>66</v>
      </c>
      <c r="H56" s="92">
        <f t="shared" si="5"/>
        <v>1648</v>
      </c>
      <c r="I56" s="90">
        <v>0</v>
      </c>
      <c r="J56" s="90">
        <v>0</v>
      </c>
      <c r="K56" s="90">
        <v>0</v>
      </c>
      <c r="L56" s="92">
        <f t="shared" si="1"/>
        <v>0</v>
      </c>
      <c r="M56" s="92">
        <f t="shared" si="2"/>
        <v>1648</v>
      </c>
    </row>
  </sheetData>
  <sheetProtection/>
  <mergeCells count="2">
    <mergeCell ref="C7:H7"/>
    <mergeCell ref="I7:L7"/>
  </mergeCells>
  <printOptions/>
  <pageMargins left="0.5" right="0.5" top="0.48" bottom="0.5" header="0.5" footer="0.3"/>
  <pageSetup fitToHeight="0" fitToWidth="1" horizontalDpi="600" verticalDpi="600" orientation="portrait" scale="81" r:id="rId1"/>
  <headerFooter>
    <oddFooter>&amp;C&amp;9- 3 -</oddFooter>
  </headerFooter>
  <ignoredErrors>
    <ignoredError sqref="H54 H9:H17 H18 H37 H43 H47 H5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399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2.66015625" style="53" customWidth="1"/>
    <col min="2" max="2" width="2.66015625" style="113" customWidth="1"/>
    <col min="3" max="3" width="6.5" style="2" customWidth="1"/>
    <col min="4" max="4" width="35.83203125" style="2" customWidth="1"/>
    <col min="5" max="9" width="7" style="48" bestFit="1" customWidth="1"/>
    <col min="10" max="10" width="7.16015625" style="48" bestFit="1" customWidth="1"/>
    <col min="11" max="11" width="5.66015625" style="48" bestFit="1" customWidth="1"/>
    <col min="12" max="12" width="5.5" style="48" customWidth="1"/>
    <col min="13" max="13" width="8" style="48" bestFit="1" customWidth="1"/>
    <col min="14" max="16384" width="9.33203125" style="2" customWidth="1"/>
  </cols>
  <sheetData>
    <row r="1" spans="1:13" ht="11.25">
      <c r="A1" s="1" t="s">
        <v>33</v>
      </c>
      <c r="B1" s="87"/>
      <c r="C1" s="1"/>
      <c r="D1" s="1"/>
      <c r="E1" s="47"/>
      <c r="F1" s="47"/>
      <c r="G1" s="47"/>
      <c r="H1" s="47"/>
      <c r="I1" s="47"/>
      <c r="J1" s="47"/>
      <c r="K1" s="47"/>
      <c r="L1" s="47"/>
      <c r="M1" s="47"/>
    </row>
    <row r="2" spans="1:13" ht="11.25">
      <c r="A2" s="1" t="s">
        <v>22</v>
      </c>
      <c r="B2" s="87"/>
      <c r="C2" s="1"/>
      <c r="D2" s="1"/>
      <c r="E2" s="47"/>
      <c r="F2" s="47"/>
      <c r="G2" s="47"/>
      <c r="H2" s="47"/>
      <c r="I2" s="47"/>
      <c r="J2" s="47"/>
      <c r="K2" s="47"/>
      <c r="L2" s="47"/>
      <c r="M2" s="47"/>
    </row>
    <row r="3" spans="1:13" ht="11.25">
      <c r="A3" s="1" t="s">
        <v>694</v>
      </c>
      <c r="B3" s="87"/>
      <c r="C3" s="1"/>
      <c r="D3" s="1"/>
      <c r="E3" s="47"/>
      <c r="F3" s="47"/>
      <c r="G3" s="47"/>
      <c r="H3" s="47"/>
      <c r="I3" s="47"/>
      <c r="J3" s="47"/>
      <c r="K3" s="47"/>
      <c r="L3" s="47"/>
      <c r="M3" s="47"/>
    </row>
    <row r="4" spans="1:13" ht="11.25">
      <c r="A4" s="85"/>
      <c r="B4" s="87"/>
      <c r="C4" s="1"/>
      <c r="D4" s="1"/>
      <c r="E4" s="47"/>
      <c r="F4" s="47"/>
      <c r="G4" s="47"/>
      <c r="H4" s="47"/>
      <c r="I4" s="47"/>
      <c r="J4" s="47"/>
      <c r="K4" s="47"/>
      <c r="L4" s="47"/>
      <c r="M4" s="47"/>
    </row>
    <row r="5" spans="1:13" ht="11.25">
      <c r="A5" s="85"/>
      <c r="B5" s="87"/>
      <c r="C5" s="1"/>
      <c r="D5" s="1"/>
      <c r="E5" s="47"/>
      <c r="F5" s="47"/>
      <c r="G5" s="47"/>
      <c r="H5" s="47"/>
      <c r="I5" s="47"/>
      <c r="J5" s="47"/>
      <c r="K5" s="47"/>
      <c r="L5" s="47"/>
      <c r="M5" s="47"/>
    </row>
    <row r="6" spans="14:22" ht="11.25">
      <c r="N6" s="3"/>
      <c r="O6" s="3"/>
      <c r="P6" s="3"/>
      <c r="Q6" s="3"/>
      <c r="R6" s="3"/>
      <c r="S6" s="3"/>
      <c r="T6" s="3"/>
      <c r="U6" s="3"/>
      <c r="V6" s="3"/>
    </row>
    <row r="7" spans="5:13" ht="13.5">
      <c r="E7" s="111" t="s">
        <v>2</v>
      </c>
      <c r="F7" s="111" t="s">
        <v>3</v>
      </c>
      <c r="G7" s="111" t="s">
        <v>4</v>
      </c>
      <c r="H7" s="111" t="s">
        <v>5</v>
      </c>
      <c r="I7" s="111" t="s">
        <v>58</v>
      </c>
      <c r="J7" s="111" t="s">
        <v>6</v>
      </c>
      <c r="K7" s="111" t="s">
        <v>7</v>
      </c>
      <c r="L7" s="111" t="s">
        <v>8</v>
      </c>
      <c r="M7" s="111" t="s">
        <v>1</v>
      </c>
    </row>
    <row r="8" spans="1:15" ht="11.25">
      <c r="A8" s="53" t="s">
        <v>10</v>
      </c>
      <c r="E8" s="91">
        <f>E9+E97+E219+E247+E274+E328+E318</f>
        <v>2927</v>
      </c>
      <c r="F8" s="91">
        <f>F9+F97+F219+F247+F274+F328+F318</f>
        <v>3413</v>
      </c>
      <c r="G8" s="91">
        <f>G9+G97+G219+G247+G274+G328+G318</f>
        <v>4649</v>
      </c>
      <c r="H8" s="91">
        <f>H9+H97+H219+H247+H274+H328+H318</f>
        <v>5976</v>
      </c>
      <c r="I8" s="91">
        <f>I9+I97+I219+I247+I274+I328+I318</f>
        <v>66</v>
      </c>
      <c r="J8" s="91">
        <f>J9+J97+J219+J247+J274+J328+J318</f>
        <v>2004</v>
      </c>
      <c r="K8" s="91">
        <f>K9+K97+K219+K247+K274+K328+K318</f>
        <v>37</v>
      </c>
      <c r="L8" s="91">
        <f>L9+L97+L219+L247+L274+L328+L318</f>
        <v>398</v>
      </c>
      <c r="M8" s="91">
        <f>M9+M97+M219+M247+M274+M328+M318</f>
        <v>19470</v>
      </c>
      <c r="N8" s="3"/>
      <c r="O8" s="50"/>
    </row>
    <row r="9" spans="1:13" ht="11.25">
      <c r="A9" s="53" t="s">
        <v>13</v>
      </c>
      <c r="E9" s="92">
        <f>E10+E26+E28+E36+E45+E65+E79</f>
        <v>458</v>
      </c>
      <c r="F9" s="92">
        <f>F10+F26+F28+F36+F45+F65+F79</f>
        <v>564</v>
      </c>
      <c r="G9" s="92">
        <f>G10+G26+G28+G36+G45+G65+G79</f>
        <v>1115</v>
      </c>
      <c r="H9" s="92">
        <f>H10+H26+H28+H36+H45+H65+H79</f>
        <v>1540</v>
      </c>
      <c r="I9" s="92">
        <f>I10+I26+I28+I36+I45+I65+I79</f>
        <v>0</v>
      </c>
      <c r="J9" s="92">
        <f>J10+J26+J28+J36+J45+J65+J79</f>
        <v>326</v>
      </c>
      <c r="K9" s="92">
        <f>K10+K26+K28+K36+K45+K65+K79</f>
        <v>0</v>
      </c>
      <c r="L9" s="92">
        <f>L10+L26+L28+L36+L45+L65+L79</f>
        <v>0</v>
      </c>
      <c r="M9" s="92">
        <f>SUM(E9:L9)</f>
        <v>4003</v>
      </c>
    </row>
    <row r="10" spans="2:13" ht="11.25">
      <c r="B10" s="113" t="s">
        <v>73</v>
      </c>
      <c r="E10" s="95">
        <f>SUM(E11:E25)</f>
        <v>49</v>
      </c>
      <c r="F10" s="95">
        <f>SUM(F11:F25)</f>
        <v>54</v>
      </c>
      <c r="G10" s="95">
        <f>SUM(G11:G25)</f>
        <v>143</v>
      </c>
      <c r="H10" s="95">
        <f>SUM(H11:H25)</f>
        <v>149</v>
      </c>
      <c r="I10" s="95">
        <f>SUM(I11:I25)</f>
        <v>0</v>
      </c>
      <c r="J10" s="95">
        <f>SUM(J11:J25)</f>
        <v>21</v>
      </c>
      <c r="K10" s="95">
        <f>SUM(K11:K25)</f>
        <v>0</v>
      </c>
      <c r="L10" s="95">
        <f>SUM(L11:L25)</f>
        <v>0</v>
      </c>
      <c r="M10" s="92">
        <f aca="true" t="shared" si="0" ref="M10:M75">SUM(E10:L10)</f>
        <v>416</v>
      </c>
    </row>
    <row r="11" spans="3:13" ht="11.25">
      <c r="C11" s="2" t="s">
        <v>78</v>
      </c>
      <c r="D11" s="2" t="s">
        <v>79</v>
      </c>
      <c r="E11" s="92">
        <v>0</v>
      </c>
      <c r="F11" s="92">
        <v>0</v>
      </c>
      <c r="G11" s="92">
        <v>2</v>
      </c>
      <c r="H11" s="92">
        <v>7</v>
      </c>
      <c r="I11" s="92">
        <v>0</v>
      </c>
      <c r="J11" s="92">
        <v>0</v>
      </c>
      <c r="K11" s="92">
        <v>0</v>
      </c>
      <c r="L11" s="92">
        <v>0</v>
      </c>
      <c r="M11" s="92">
        <f t="shared" si="0"/>
        <v>9</v>
      </c>
    </row>
    <row r="12" spans="3:13" ht="11.25">
      <c r="C12" s="2" t="s">
        <v>80</v>
      </c>
      <c r="D12" s="2" t="s">
        <v>81</v>
      </c>
      <c r="E12" s="92">
        <v>0</v>
      </c>
      <c r="F12" s="92">
        <v>0</v>
      </c>
      <c r="G12" s="92">
        <v>6</v>
      </c>
      <c r="H12" s="92">
        <v>23</v>
      </c>
      <c r="I12" s="92">
        <v>0</v>
      </c>
      <c r="J12" s="92">
        <v>0</v>
      </c>
      <c r="K12" s="92">
        <v>0</v>
      </c>
      <c r="L12" s="92">
        <v>0</v>
      </c>
      <c r="M12" s="92">
        <f t="shared" si="0"/>
        <v>29</v>
      </c>
    </row>
    <row r="13" spans="3:13" ht="11.25">
      <c r="C13" s="2" t="s">
        <v>84</v>
      </c>
      <c r="D13" s="2" t="s">
        <v>85</v>
      </c>
      <c r="E13" s="92">
        <v>15</v>
      </c>
      <c r="F13" s="92">
        <v>21</v>
      </c>
      <c r="G13" s="92">
        <v>66</v>
      </c>
      <c r="H13" s="92">
        <v>54</v>
      </c>
      <c r="I13" s="92">
        <v>0</v>
      </c>
      <c r="J13" s="92">
        <v>0</v>
      </c>
      <c r="K13" s="92">
        <v>0</v>
      </c>
      <c r="L13" s="92">
        <v>0</v>
      </c>
      <c r="M13" s="92">
        <f t="shared" si="0"/>
        <v>156</v>
      </c>
    </row>
    <row r="14" spans="3:13" ht="11.25">
      <c r="C14" s="2" t="s">
        <v>86</v>
      </c>
      <c r="D14" s="2" t="s">
        <v>87</v>
      </c>
      <c r="E14" s="92">
        <v>0</v>
      </c>
      <c r="F14" s="92">
        <v>0</v>
      </c>
      <c r="G14" s="92">
        <v>0</v>
      </c>
      <c r="H14" s="92">
        <v>6</v>
      </c>
      <c r="I14" s="92">
        <v>0</v>
      </c>
      <c r="J14" s="92">
        <v>0</v>
      </c>
      <c r="K14" s="92">
        <v>0</v>
      </c>
      <c r="L14" s="92">
        <v>0</v>
      </c>
      <c r="M14" s="92">
        <f t="shared" si="0"/>
        <v>6</v>
      </c>
    </row>
    <row r="15" spans="3:13" ht="11.25">
      <c r="C15" s="2" t="s">
        <v>88</v>
      </c>
      <c r="D15" s="2" t="s">
        <v>685</v>
      </c>
      <c r="E15" s="92">
        <v>2</v>
      </c>
      <c r="F15" s="92">
        <v>3</v>
      </c>
      <c r="G15" s="92">
        <v>7</v>
      </c>
      <c r="H15" s="92">
        <v>18</v>
      </c>
      <c r="I15" s="92">
        <v>0</v>
      </c>
      <c r="J15" s="92">
        <v>0</v>
      </c>
      <c r="K15" s="92">
        <v>0</v>
      </c>
      <c r="L15" s="92">
        <v>0</v>
      </c>
      <c r="M15" s="92">
        <f t="shared" si="0"/>
        <v>30</v>
      </c>
    </row>
    <row r="16" spans="3:13" ht="11.25">
      <c r="C16" s="2" t="s">
        <v>89</v>
      </c>
      <c r="D16" s="2" t="s">
        <v>90</v>
      </c>
      <c r="E16" s="92">
        <v>3</v>
      </c>
      <c r="F16" s="92">
        <v>4</v>
      </c>
      <c r="G16" s="92">
        <v>4</v>
      </c>
      <c r="H16" s="92">
        <v>9</v>
      </c>
      <c r="I16" s="92">
        <v>0</v>
      </c>
      <c r="J16" s="92">
        <v>0</v>
      </c>
      <c r="K16" s="92">
        <v>0</v>
      </c>
      <c r="L16" s="92">
        <v>0</v>
      </c>
      <c r="M16" s="92">
        <f t="shared" si="0"/>
        <v>20</v>
      </c>
    </row>
    <row r="17" spans="3:13" ht="11.25">
      <c r="C17" s="69" t="s">
        <v>601</v>
      </c>
      <c r="D17" s="2" t="s">
        <v>613</v>
      </c>
      <c r="E17" s="92">
        <v>3</v>
      </c>
      <c r="F17" s="92">
        <v>5</v>
      </c>
      <c r="G17" s="92">
        <v>19</v>
      </c>
      <c r="H17" s="92">
        <v>5</v>
      </c>
      <c r="I17" s="92">
        <v>0</v>
      </c>
      <c r="J17" s="92">
        <v>0</v>
      </c>
      <c r="K17" s="92">
        <v>0</v>
      </c>
      <c r="L17" s="92">
        <v>0</v>
      </c>
      <c r="M17" s="92">
        <f t="shared" si="0"/>
        <v>32</v>
      </c>
    </row>
    <row r="18" spans="3:13" ht="11.25">
      <c r="C18" s="70" t="s">
        <v>602</v>
      </c>
      <c r="D18" s="2" t="s">
        <v>614</v>
      </c>
      <c r="E18" s="92">
        <v>1</v>
      </c>
      <c r="F18" s="92">
        <v>3</v>
      </c>
      <c r="G18" s="92">
        <v>8</v>
      </c>
      <c r="H18" s="92">
        <v>5</v>
      </c>
      <c r="I18" s="92">
        <v>0</v>
      </c>
      <c r="J18" s="92">
        <v>0</v>
      </c>
      <c r="K18" s="92">
        <v>0</v>
      </c>
      <c r="L18" s="92">
        <v>0</v>
      </c>
      <c r="M18" s="92">
        <f t="shared" si="0"/>
        <v>17</v>
      </c>
    </row>
    <row r="19" spans="3:13" ht="11.25">
      <c r="C19" s="2" t="s">
        <v>74</v>
      </c>
      <c r="D19" s="2" t="s">
        <v>75</v>
      </c>
      <c r="E19" s="92">
        <v>7</v>
      </c>
      <c r="F19" s="92">
        <v>8</v>
      </c>
      <c r="G19" s="92">
        <v>9</v>
      </c>
      <c r="H19" s="92">
        <v>5</v>
      </c>
      <c r="I19" s="92">
        <v>0</v>
      </c>
      <c r="J19" s="92">
        <v>0</v>
      </c>
      <c r="K19" s="92">
        <v>0</v>
      </c>
      <c r="L19" s="92">
        <v>0</v>
      </c>
      <c r="M19" s="92">
        <f t="shared" si="0"/>
        <v>29</v>
      </c>
    </row>
    <row r="20" spans="3:13" ht="11.25">
      <c r="C20" s="70" t="s">
        <v>603</v>
      </c>
      <c r="D20" s="2" t="s">
        <v>615</v>
      </c>
      <c r="E20" s="92">
        <v>2</v>
      </c>
      <c r="F20" s="92">
        <v>2</v>
      </c>
      <c r="G20" s="92">
        <v>8</v>
      </c>
      <c r="H20" s="92">
        <v>6</v>
      </c>
      <c r="I20" s="92">
        <v>0</v>
      </c>
      <c r="J20" s="92">
        <v>0</v>
      </c>
      <c r="K20" s="92">
        <v>0</v>
      </c>
      <c r="L20" s="92">
        <v>0</v>
      </c>
      <c r="M20" s="92">
        <f t="shared" si="0"/>
        <v>18</v>
      </c>
    </row>
    <row r="21" spans="3:13" ht="11.25">
      <c r="C21" s="2" t="s">
        <v>76</v>
      </c>
      <c r="D21" s="2" t="s">
        <v>77</v>
      </c>
      <c r="E21" s="92">
        <v>14</v>
      </c>
      <c r="F21" s="92">
        <v>8</v>
      </c>
      <c r="G21" s="92">
        <v>11</v>
      </c>
      <c r="H21" s="92">
        <v>7</v>
      </c>
      <c r="I21" s="92">
        <v>0</v>
      </c>
      <c r="J21" s="92">
        <v>0</v>
      </c>
      <c r="K21" s="92">
        <v>0</v>
      </c>
      <c r="L21" s="92">
        <v>0</v>
      </c>
      <c r="M21" s="92">
        <f t="shared" si="0"/>
        <v>40</v>
      </c>
    </row>
    <row r="22" spans="3:13" ht="11.25">
      <c r="C22" s="2" t="s">
        <v>91</v>
      </c>
      <c r="D22" s="2" t="s">
        <v>92</v>
      </c>
      <c r="E22" s="92">
        <v>2</v>
      </c>
      <c r="F22" s="92">
        <v>0</v>
      </c>
      <c r="G22" s="92">
        <v>3</v>
      </c>
      <c r="H22" s="92">
        <v>4</v>
      </c>
      <c r="I22" s="92">
        <v>0</v>
      </c>
      <c r="J22" s="92">
        <v>0</v>
      </c>
      <c r="K22" s="92">
        <v>0</v>
      </c>
      <c r="L22" s="92">
        <v>0</v>
      </c>
      <c r="M22" s="92">
        <f t="shared" si="0"/>
        <v>9</v>
      </c>
    </row>
    <row r="23" spans="3:13" ht="11.25">
      <c r="C23" s="2" t="s">
        <v>82</v>
      </c>
      <c r="D23" s="2" t="s">
        <v>708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8</v>
      </c>
      <c r="K23" s="95">
        <v>0</v>
      </c>
      <c r="L23" s="95">
        <v>0</v>
      </c>
      <c r="M23" s="92">
        <f t="shared" si="0"/>
        <v>8</v>
      </c>
    </row>
    <row r="24" spans="3:13" ht="11.25">
      <c r="C24" s="2" t="s">
        <v>83</v>
      </c>
      <c r="D24" s="2" t="s">
        <v>707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8</v>
      </c>
      <c r="K24" s="95">
        <v>0</v>
      </c>
      <c r="L24" s="95">
        <v>0</v>
      </c>
      <c r="M24" s="92">
        <f>SUM(E24:L24)</f>
        <v>8</v>
      </c>
    </row>
    <row r="25" spans="3:13" ht="11.25">
      <c r="C25" s="2" t="s">
        <v>709</v>
      </c>
      <c r="D25" s="2" t="s">
        <v>710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5</v>
      </c>
      <c r="K25" s="95">
        <v>0</v>
      </c>
      <c r="L25" s="95">
        <v>0</v>
      </c>
      <c r="M25" s="92">
        <f t="shared" si="0"/>
        <v>5</v>
      </c>
    </row>
    <row r="26" spans="2:13" ht="11.25">
      <c r="B26" s="113" t="s">
        <v>93</v>
      </c>
      <c r="E26" s="92">
        <f aca="true" t="shared" si="1" ref="E26:L26">SUM(E27)</f>
        <v>62</v>
      </c>
      <c r="F26" s="92">
        <f t="shared" si="1"/>
        <v>66</v>
      </c>
      <c r="G26" s="92">
        <f t="shared" si="1"/>
        <v>164</v>
      </c>
      <c r="H26" s="92">
        <f t="shared" si="1"/>
        <v>160</v>
      </c>
      <c r="I26" s="92">
        <f t="shared" si="1"/>
        <v>0</v>
      </c>
      <c r="J26" s="92">
        <f t="shared" si="1"/>
        <v>21</v>
      </c>
      <c r="K26" s="92">
        <f t="shared" si="1"/>
        <v>0</v>
      </c>
      <c r="L26" s="92">
        <f t="shared" si="1"/>
        <v>0</v>
      </c>
      <c r="M26" s="92">
        <f t="shared" si="0"/>
        <v>473</v>
      </c>
    </row>
    <row r="27" spans="3:13" ht="11.25">
      <c r="C27" s="2" t="s">
        <v>94</v>
      </c>
      <c r="D27" s="2" t="s">
        <v>95</v>
      </c>
      <c r="E27" s="92">
        <v>62</v>
      </c>
      <c r="F27" s="92">
        <v>66</v>
      </c>
      <c r="G27" s="92">
        <v>164</v>
      </c>
      <c r="H27" s="92">
        <v>160</v>
      </c>
      <c r="I27" s="92">
        <v>0</v>
      </c>
      <c r="J27" s="92">
        <v>21</v>
      </c>
      <c r="K27" s="92">
        <v>0</v>
      </c>
      <c r="L27" s="92">
        <v>0</v>
      </c>
      <c r="M27" s="92">
        <f>SUM(E27:L27)</f>
        <v>473</v>
      </c>
    </row>
    <row r="28" spans="2:13" ht="11.25">
      <c r="B28" s="113" t="s">
        <v>96</v>
      </c>
      <c r="E28" s="92">
        <f aca="true" t="shared" si="2" ref="E28:L28">SUM(E29:E35)</f>
        <v>67</v>
      </c>
      <c r="F28" s="92">
        <f t="shared" si="2"/>
        <v>87</v>
      </c>
      <c r="G28" s="92">
        <f t="shared" si="2"/>
        <v>148</v>
      </c>
      <c r="H28" s="92">
        <f t="shared" si="2"/>
        <v>209</v>
      </c>
      <c r="I28" s="92">
        <f t="shared" si="2"/>
        <v>0</v>
      </c>
      <c r="J28" s="92">
        <f t="shared" si="2"/>
        <v>43</v>
      </c>
      <c r="K28" s="92">
        <f t="shared" si="2"/>
        <v>0</v>
      </c>
      <c r="L28" s="92">
        <f t="shared" si="2"/>
        <v>0</v>
      </c>
      <c r="M28" s="92">
        <f t="shared" si="0"/>
        <v>554</v>
      </c>
    </row>
    <row r="29" spans="3:13" ht="11.25">
      <c r="C29" s="2" t="s">
        <v>97</v>
      </c>
      <c r="D29" s="2" t="s">
        <v>98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22</v>
      </c>
      <c r="K29" s="92">
        <v>0</v>
      </c>
      <c r="L29" s="92">
        <v>0</v>
      </c>
      <c r="M29" s="92">
        <f t="shared" si="0"/>
        <v>22</v>
      </c>
    </row>
    <row r="30" spans="3:13" ht="11.25">
      <c r="C30" s="2" t="s">
        <v>100</v>
      </c>
      <c r="D30" s="2" t="s">
        <v>514</v>
      </c>
      <c r="E30" s="92">
        <v>23</v>
      </c>
      <c r="F30" s="92">
        <v>16</v>
      </c>
      <c r="G30" s="92">
        <v>29</v>
      </c>
      <c r="H30" s="92">
        <v>43</v>
      </c>
      <c r="I30" s="92">
        <v>0</v>
      </c>
      <c r="J30" s="92">
        <v>0</v>
      </c>
      <c r="K30" s="92">
        <v>0</v>
      </c>
      <c r="L30" s="92">
        <v>0</v>
      </c>
      <c r="M30" s="92">
        <f t="shared" si="0"/>
        <v>111</v>
      </c>
    </row>
    <row r="31" spans="3:13" ht="11.25">
      <c r="C31" s="2" t="s">
        <v>101</v>
      </c>
      <c r="D31" s="2" t="s">
        <v>515</v>
      </c>
      <c r="E31" s="92">
        <v>12</v>
      </c>
      <c r="F31" s="92">
        <v>21</v>
      </c>
      <c r="G31" s="92">
        <v>23</v>
      </c>
      <c r="H31" s="92">
        <v>29</v>
      </c>
      <c r="I31" s="92">
        <v>0</v>
      </c>
      <c r="J31" s="92">
        <v>0</v>
      </c>
      <c r="K31" s="92">
        <v>0</v>
      </c>
      <c r="L31" s="92">
        <v>0</v>
      </c>
      <c r="M31" s="92">
        <f t="shared" si="0"/>
        <v>85</v>
      </c>
    </row>
    <row r="32" spans="3:13" ht="11.25">
      <c r="C32" s="2" t="s">
        <v>102</v>
      </c>
      <c r="D32" s="2" t="s">
        <v>516</v>
      </c>
      <c r="E32" s="92">
        <v>17</v>
      </c>
      <c r="F32" s="92">
        <v>37</v>
      </c>
      <c r="G32" s="92">
        <v>39</v>
      </c>
      <c r="H32" s="92">
        <v>50</v>
      </c>
      <c r="I32" s="92">
        <v>0</v>
      </c>
      <c r="J32" s="92">
        <v>0</v>
      </c>
      <c r="K32" s="92">
        <v>0</v>
      </c>
      <c r="L32" s="92">
        <v>0</v>
      </c>
      <c r="M32" s="92">
        <f t="shared" si="0"/>
        <v>143</v>
      </c>
    </row>
    <row r="33" spans="3:13" ht="11.25">
      <c r="C33" s="2" t="s">
        <v>103</v>
      </c>
      <c r="D33" s="2" t="s">
        <v>517</v>
      </c>
      <c r="E33" s="92">
        <v>12</v>
      </c>
      <c r="F33" s="92">
        <v>7</v>
      </c>
      <c r="G33" s="92">
        <v>50</v>
      </c>
      <c r="H33" s="92">
        <v>68</v>
      </c>
      <c r="I33" s="92">
        <v>0</v>
      </c>
      <c r="J33" s="92">
        <v>0</v>
      </c>
      <c r="K33" s="92">
        <v>0</v>
      </c>
      <c r="L33" s="92">
        <v>0</v>
      </c>
      <c r="M33" s="92">
        <f t="shared" si="0"/>
        <v>137</v>
      </c>
    </row>
    <row r="34" spans="3:13" ht="11.25">
      <c r="C34" s="2" t="s">
        <v>99</v>
      </c>
      <c r="D34" s="2" t="s">
        <v>513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21</v>
      </c>
      <c r="K34" s="92">
        <v>0</v>
      </c>
      <c r="L34" s="92">
        <v>0</v>
      </c>
      <c r="M34" s="92">
        <f t="shared" si="0"/>
        <v>21</v>
      </c>
    </row>
    <row r="35" spans="3:13" ht="11.25">
      <c r="C35" s="2" t="s">
        <v>104</v>
      </c>
      <c r="D35" s="2" t="s">
        <v>517</v>
      </c>
      <c r="E35" s="92">
        <v>3</v>
      </c>
      <c r="F35" s="92">
        <v>6</v>
      </c>
      <c r="G35" s="92">
        <v>7</v>
      </c>
      <c r="H35" s="92">
        <v>19</v>
      </c>
      <c r="I35" s="92">
        <v>0</v>
      </c>
      <c r="J35" s="92">
        <v>0</v>
      </c>
      <c r="K35" s="92">
        <v>0</v>
      </c>
      <c r="L35" s="92">
        <v>0</v>
      </c>
      <c r="M35" s="92">
        <f t="shared" si="0"/>
        <v>35</v>
      </c>
    </row>
    <row r="36" spans="2:13" ht="11.25">
      <c r="B36" s="113" t="s">
        <v>105</v>
      </c>
      <c r="E36" s="92">
        <f>SUM(E37:E44)</f>
        <v>48</v>
      </c>
      <c r="F36" s="92">
        <f aca="true" t="shared" si="3" ref="F36:L36">SUM(F37:F44)</f>
        <v>63</v>
      </c>
      <c r="G36" s="92">
        <f t="shared" si="3"/>
        <v>130</v>
      </c>
      <c r="H36" s="92">
        <f t="shared" si="3"/>
        <v>241</v>
      </c>
      <c r="I36" s="92">
        <f t="shared" si="3"/>
        <v>0</v>
      </c>
      <c r="J36" s="92">
        <f t="shared" si="3"/>
        <v>0</v>
      </c>
      <c r="K36" s="92">
        <f t="shared" si="3"/>
        <v>0</v>
      </c>
      <c r="L36" s="92">
        <f t="shared" si="3"/>
        <v>0</v>
      </c>
      <c r="M36" s="92">
        <f>SUM(E36:L36)</f>
        <v>482</v>
      </c>
    </row>
    <row r="37" spans="3:13" ht="11.25">
      <c r="C37" s="2" t="s">
        <v>106</v>
      </c>
      <c r="D37" s="2" t="s">
        <v>107</v>
      </c>
      <c r="E37" s="92">
        <v>5</v>
      </c>
      <c r="F37" s="92">
        <v>11</v>
      </c>
      <c r="G37" s="92">
        <v>19</v>
      </c>
      <c r="H37" s="92">
        <v>24</v>
      </c>
      <c r="I37" s="92">
        <v>0</v>
      </c>
      <c r="J37" s="92">
        <v>0</v>
      </c>
      <c r="K37" s="92">
        <v>0</v>
      </c>
      <c r="L37" s="92">
        <v>0</v>
      </c>
      <c r="M37" s="92">
        <f aca="true" t="shared" si="4" ref="M37:M44">SUM(E37:L37)</f>
        <v>59</v>
      </c>
    </row>
    <row r="38" spans="3:13" ht="11.25">
      <c r="C38" s="2" t="s">
        <v>108</v>
      </c>
      <c r="D38" s="2" t="s">
        <v>109</v>
      </c>
      <c r="E38" s="92">
        <v>7</v>
      </c>
      <c r="F38" s="92">
        <v>8</v>
      </c>
      <c r="G38" s="92">
        <v>18</v>
      </c>
      <c r="H38" s="92">
        <v>53</v>
      </c>
      <c r="I38" s="92">
        <v>0</v>
      </c>
      <c r="J38" s="92">
        <v>0</v>
      </c>
      <c r="K38" s="92">
        <v>0</v>
      </c>
      <c r="L38" s="92">
        <v>0</v>
      </c>
      <c r="M38" s="92">
        <f t="shared" si="4"/>
        <v>86</v>
      </c>
    </row>
    <row r="39" spans="3:13" ht="11.25">
      <c r="C39" s="2" t="s">
        <v>110</v>
      </c>
      <c r="D39" s="2" t="s">
        <v>111</v>
      </c>
      <c r="E39" s="92">
        <v>4</v>
      </c>
      <c r="F39" s="92">
        <v>10</v>
      </c>
      <c r="G39" s="92">
        <v>10</v>
      </c>
      <c r="H39" s="92">
        <v>17</v>
      </c>
      <c r="I39" s="92">
        <v>0</v>
      </c>
      <c r="J39" s="92">
        <v>0</v>
      </c>
      <c r="K39" s="92">
        <v>0</v>
      </c>
      <c r="L39" s="92">
        <v>0</v>
      </c>
      <c r="M39" s="92">
        <f t="shared" si="4"/>
        <v>41</v>
      </c>
    </row>
    <row r="40" spans="3:13" ht="11.25">
      <c r="C40" s="2" t="s">
        <v>112</v>
      </c>
      <c r="D40" s="2" t="s">
        <v>113</v>
      </c>
      <c r="E40" s="92">
        <v>9</v>
      </c>
      <c r="F40" s="92">
        <v>20</v>
      </c>
      <c r="G40" s="92">
        <v>31</v>
      </c>
      <c r="H40" s="92">
        <v>50</v>
      </c>
      <c r="I40" s="92">
        <v>0</v>
      </c>
      <c r="J40" s="92">
        <v>0</v>
      </c>
      <c r="K40" s="92">
        <v>0</v>
      </c>
      <c r="L40" s="92">
        <v>0</v>
      </c>
      <c r="M40" s="92">
        <f t="shared" si="4"/>
        <v>110</v>
      </c>
    </row>
    <row r="41" spans="3:13" ht="11.25">
      <c r="C41" s="2" t="s">
        <v>114</v>
      </c>
      <c r="D41" s="2" t="s">
        <v>625</v>
      </c>
      <c r="E41" s="92">
        <v>12</v>
      </c>
      <c r="F41" s="92">
        <v>8</v>
      </c>
      <c r="G41" s="92">
        <v>24</v>
      </c>
      <c r="H41" s="92">
        <v>53</v>
      </c>
      <c r="I41" s="92">
        <v>0</v>
      </c>
      <c r="J41" s="92">
        <v>0</v>
      </c>
      <c r="K41" s="92">
        <v>0</v>
      </c>
      <c r="L41" s="92">
        <v>0</v>
      </c>
      <c r="M41" s="92">
        <f t="shared" si="4"/>
        <v>97</v>
      </c>
    </row>
    <row r="42" spans="3:13" ht="11.25">
      <c r="C42" s="2" t="s">
        <v>115</v>
      </c>
      <c r="D42" s="2" t="s">
        <v>116</v>
      </c>
      <c r="E42" s="92">
        <v>0</v>
      </c>
      <c r="F42" s="92">
        <v>0</v>
      </c>
      <c r="G42" s="92">
        <v>5</v>
      </c>
      <c r="H42" s="92">
        <v>22</v>
      </c>
      <c r="I42" s="92">
        <v>0</v>
      </c>
      <c r="J42" s="92">
        <v>0</v>
      </c>
      <c r="K42" s="92">
        <v>0</v>
      </c>
      <c r="L42" s="92">
        <v>0</v>
      </c>
      <c r="M42" s="92">
        <f t="shared" si="4"/>
        <v>27</v>
      </c>
    </row>
    <row r="43" spans="3:13" ht="11.25">
      <c r="C43" s="70" t="s">
        <v>604</v>
      </c>
      <c r="D43" s="2" t="s">
        <v>616</v>
      </c>
      <c r="E43" s="92">
        <v>11</v>
      </c>
      <c r="F43" s="92">
        <v>6</v>
      </c>
      <c r="G43" s="92">
        <v>18</v>
      </c>
      <c r="H43" s="92">
        <v>19</v>
      </c>
      <c r="I43" s="92">
        <v>0</v>
      </c>
      <c r="J43" s="92">
        <v>0</v>
      </c>
      <c r="K43" s="92">
        <v>0</v>
      </c>
      <c r="L43" s="92">
        <v>0</v>
      </c>
      <c r="M43" s="92">
        <f t="shared" si="4"/>
        <v>54</v>
      </c>
    </row>
    <row r="44" spans="3:13" ht="11.25">
      <c r="C44" s="70" t="s">
        <v>605</v>
      </c>
      <c r="D44" s="2" t="s">
        <v>617</v>
      </c>
      <c r="E44" s="92">
        <v>0</v>
      </c>
      <c r="F44" s="92">
        <v>0</v>
      </c>
      <c r="G44" s="92">
        <v>5</v>
      </c>
      <c r="H44" s="92">
        <v>3</v>
      </c>
      <c r="I44" s="92">
        <v>0</v>
      </c>
      <c r="J44" s="92">
        <v>0</v>
      </c>
      <c r="K44" s="92">
        <v>0</v>
      </c>
      <c r="L44" s="92">
        <v>0</v>
      </c>
      <c r="M44" s="92">
        <f t="shared" si="4"/>
        <v>8</v>
      </c>
    </row>
    <row r="45" spans="2:13" ht="11.25">
      <c r="B45" s="113" t="s">
        <v>526</v>
      </c>
      <c r="E45" s="92">
        <f>SUM(E46:E64)</f>
        <v>66</v>
      </c>
      <c r="F45" s="92">
        <f aca="true" t="shared" si="5" ref="F45:L45">SUM(F46:F64)</f>
        <v>87</v>
      </c>
      <c r="G45" s="92">
        <f t="shared" si="5"/>
        <v>152</v>
      </c>
      <c r="H45" s="92">
        <f t="shared" si="5"/>
        <v>218</v>
      </c>
      <c r="I45" s="92">
        <f t="shared" si="5"/>
        <v>0</v>
      </c>
      <c r="J45" s="92">
        <f t="shared" si="5"/>
        <v>75</v>
      </c>
      <c r="K45" s="92">
        <f t="shared" si="5"/>
        <v>0</v>
      </c>
      <c r="L45" s="92">
        <f t="shared" si="5"/>
        <v>0</v>
      </c>
      <c r="M45" s="92">
        <f>SUM(E45:L45)</f>
        <v>598</v>
      </c>
    </row>
    <row r="46" spans="3:13" ht="11.25">
      <c r="C46" s="2" t="s">
        <v>130</v>
      </c>
      <c r="D46" s="2" t="s">
        <v>131</v>
      </c>
      <c r="E46" s="92">
        <v>0</v>
      </c>
      <c r="F46" s="92">
        <v>0</v>
      </c>
      <c r="G46" s="92">
        <v>1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f aca="true" t="shared" si="6" ref="M46:M60">SUM(E46:L46)</f>
        <v>1</v>
      </c>
    </row>
    <row r="47" spans="1:13" s="115" customFormat="1" ht="11.25">
      <c r="A47" s="114"/>
      <c r="C47" s="2" t="s">
        <v>700</v>
      </c>
      <c r="D47" s="2" t="s">
        <v>701</v>
      </c>
      <c r="E47" s="92">
        <v>0</v>
      </c>
      <c r="F47" s="92">
        <v>0</v>
      </c>
      <c r="G47" s="92">
        <v>0</v>
      </c>
      <c r="H47" s="92">
        <v>1</v>
      </c>
      <c r="I47" s="92">
        <v>0</v>
      </c>
      <c r="J47" s="92">
        <v>0</v>
      </c>
      <c r="K47" s="92">
        <v>0</v>
      </c>
      <c r="L47" s="92">
        <v>0</v>
      </c>
      <c r="M47" s="92">
        <f t="shared" si="6"/>
        <v>1</v>
      </c>
    </row>
    <row r="48" spans="3:13" ht="11.25">
      <c r="C48" s="2" t="s">
        <v>132</v>
      </c>
      <c r="D48" s="2" t="s">
        <v>524</v>
      </c>
      <c r="E48" s="92">
        <v>26</v>
      </c>
      <c r="F48" s="92">
        <v>20</v>
      </c>
      <c r="G48" s="92">
        <v>43</v>
      </c>
      <c r="H48" s="92">
        <v>59</v>
      </c>
      <c r="I48" s="92">
        <v>0</v>
      </c>
      <c r="J48" s="92">
        <v>0</v>
      </c>
      <c r="K48" s="92">
        <v>0</v>
      </c>
      <c r="L48" s="92">
        <v>0</v>
      </c>
      <c r="M48" s="92">
        <f t="shared" si="6"/>
        <v>148</v>
      </c>
    </row>
    <row r="49" spans="3:13" ht="11.25">
      <c r="C49" s="2" t="s">
        <v>133</v>
      </c>
      <c r="D49" s="2" t="s">
        <v>525</v>
      </c>
      <c r="E49" s="92">
        <v>3</v>
      </c>
      <c r="F49" s="92">
        <v>3</v>
      </c>
      <c r="G49" s="92">
        <v>1</v>
      </c>
      <c r="H49" s="92">
        <v>1</v>
      </c>
      <c r="I49" s="92">
        <v>0</v>
      </c>
      <c r="J49" s="92">
        <v>0</v>
      </c>
      <c r="K49" s="92">
        <v>0</v>
      </c>
      <c r="L49" s="92">
        <v>0</v>
      </c>
      <c r="M49" s="92">
        <f t="shared" si="6"/>
        <v>8</v>
      </c>
    </row>
    <row r="50" spans="3:13" ht="11.25">
      <c r="C50" s="2" t="s">
        <v>117</v>
      </c>
      <c r="D50" s="2" t="s">
        <v>703</v>
      </c>
      <c r="E50" s="92">
        <v>3</v>
      </c>
      <c r="F50" s="92">
        <v>9</v>
      </c>
      <c r="G50" s="92">
        <v>16</v>
      </c>
      <c r="H50" s="92">
        <v>48</v>
      </c>
      <c r="I50" s="92">
        <v>0</v>
      </c>
      <c r="J50" s="92">
        <v>0</v>
      </c>
      <c r="K50" s="92">
        <v>0</v>
      </c>
      <c r="L50" s="92">
        <v>0</v>
      </c>
      <c r="M50" s="92">
        <f t="shared" si="6"/>
        <v>76</v>
      </c>
    </row>
    <row r="51" spans="3:13" ht="11.25">
      <c r="C51" s="2" t="s">
        <v>119</v>
      </c>
      <c r="D51" s="2" t="s">
        <v>518</v>
      </c>
      <c r="E51" s="92">
        <v>17</v>
      </c>
      <c r="F51" s="92">
        <v>20</v>
      </c>
      <c r="G51" s="92">
        <v>45</v>
      </c>
      <c r="H51" s="92">
        <v>46</v>
      </c>
      <c r="I51" s="92">
        <v>0</v>
      </c>
      <c r="J51" s="92">
        <v>0</v>
      </c>
      <c r="K51" s="92">
        <v>0</v>
      </c>
      <c r="L51" s="92">
        <v>0</v>
      </c>
      <c r="M51" s="92">
        <f t="shared" si="6"/>
        <v>128</v>
      </c>
    </row>
    <row r="52" spans="3:13" ht="11.25">
      <c r="C52" s="2" t="s">
        <v>120</v>
      </c>
      <c r="D52" s="2" t="s">
        <v>519</v>
      </c>
      <c r="E52" s="92">
        <v>7</v>
      </c>
      <c r="F52" s="92">
        <v>7</v>
      </c>
      <c r="G52" s="92">
        <v>12</v>
      </c>
      <c r="H52" s="92">
        <v>18</v>
      </c>
      <c r="I52" s="92">
        <v>0</v>
      </c>
      <c r="J52" s="92">
        <v>0</v>
      </c>
      <c r="K52" s="92">
        <v>0</v>
      </c>
      <c r="L52" s="92">
        <v>0</v>
      </c>
      <c r="M52" s="92">
        <f t="shared" si="6"/>
        <v>44</v>
      </c>
    </row>
    <row r="53" spans="3:13" ht="11.25">
      <c r="C53" s="2" t="s">
        <v>121</v>
      </c>
      <c r="D53" s="2" t="s">
        <v>520</v>
      </c>
      <c r="E53" s="92">
        <v>9</v>
      </c>
      <c r="F53" s="92">
        <v>25</v>
      </c>
      <c r="G53" s="92">
        <v>31</v>
      </c>
      <c r="H53" s="92">
        <v>41</v>
      </c>
      <c r="I53" s="92">
        <v>0</v>
      </c>
      <c r="J53" s="92">
        <v>0</v>
      </c>
      <c r="K53" s="92">
        <v>0</v>
      </c>
      <c r="L53" s="92">
        <v>0</v>
      </c>
      <c r="M53" s="92">
        <f t="shared" si="6"/>
        <v>106</v>
      </c>
    </row>
    <row r="54" spans="3:13" ht="11.25">
      <c r="C54" s="2" t="s">
        <v>122</v>
      </c>
      <c r="D54" s="2" t="s">
        <v>521</v>
      </c>
      <c r="E54" s="92">
        <v>1</v>
      </c>
      <c r="F54" s="92">
        <v>3</v>
      </c>
      <c r="G54" s="92">
        <v>3</v>
      </c>
      <c r="H54" s="92">
        <v>4</v>
      </c>
      <c r="I54" s="92">
        <v>0</v>
      </c>
      <c r="J54" s="92">
        <v>0</v>
      </c>
      <c r="K54" s="92">
        <v>0</v>
      </c>
      <c r="L54" s="92">
        <v>0</v>
      </c>
      <c r="M54" s="92">
        <f t="shared" si="6"/>
        <v>11</v>
      </c>
    </row>
    <row r="55" spans="3:13" ht="11.25">
      <c r="C55" s="2" t="s">
        <v>123</v>
      </c>
      <c r="D55" s="2" t="s">
        <v>124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28</v>
      </c>
      <c r="K55" s="95">
        <v>0</v>
      </c>
      <c r="L55" s="95">
        <v>0</v>
      </c>
      <c r="M55" s="92">
        <f t="shared" si="6"/>
        <v>28</v>
      </c>
    </row>
    <row r="56" spans="3:13" ht="11.25">
      <c r="C56" s="2" t="s">
        <v>125</v>
      </c>
      <c r="D56" s="2" t="s">
        <v>522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12</v>
      </c>
      <c r="K56" s="95">
        <v>0</v>
      </c>
      <c r="L56" s="95">
        <v>0</v>
      </c>
      <c r="M56" s="92">
        <f t="shared" si="6"/>
        <v>12</v>
      </c>
    </row>
    <row r="57" spans="3:13" ht="11.25">
      <c r="C57" s="2" t="s">
        <v>126</v>
      </c>
      <c r="D57" s="2" t="s">
        <v>711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2</v>
      </c>
      <c r="K57" s="95">
        <v>0</v>
      </c>
      <c r="L57" s="95">
        <v>0</v>
      </c>
      <c r="M57" s="92">
        <f t="shared" si="6"/>
        <v>2</v>
      </c>
    </row>
    <row r="58" spans="3:13" ht="11.25">
      <c r="C58" s="2" t="s">
        <v>127</v>
      </c>
      <c r="D58" s="2" t="s">
        <v>523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19</v>
      </c>
      <c r="K58" s="95">
        <v>0</v>
      </c>
      <c r="L58" s="95">
        <v>0</v>
      </c>
      <c r="M58" s="92">
        <f t="shared" si="6"/>
        <v>19</v>
      </c>
    </row>
    <row r="59" spans="3:13" ht="11.25">
      <c r="C59" s="2" t="s">
        <v>128</v>
      </c>
      <c r="D59" s="2" t="s">
        <v>520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8</v>
      </c>
      <c r="K59" s="95">
        <v>0</v>
      </c>
      <c r="L59" s="95">
        <v>0</v>
      </c>
      <c r="M59" s="92">
        <f t="shared" si="6"/>
        <v>8</v>
      </c>
    </row>
    <row r="60" spans="3:13" ht="11.25">
      <c r="C60" s="70" t="s">
        <v>606</v>
      </c>
      <c r="D60" s="2" t="s">
        <v>618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2</v>
      </c>
      <c r="K60" s="95">
        <v>0</v>
      </c>
      <c r="L60" s="95">
        <v>0</v>
      </c>
      <c r="M60" s="92">
        <f t="shared" si="6"/>
        <v>2</v>
      </c>
    </row>
    <row r="61" spans="2:13" ht="11.25">
      <c r="B61" s="116" t="s">
        <v>567</v>
      </c>
      <c r="E61" s="92"/>
      <c r="F61" s="92"/>
      <c r="G61" s="92"/>
      <c r="H61" s="92"/>
      <c r="I61" s="92"/>
      <c r="J61" s="92"/>
      <c r="K61" s="92"/>
      <c r="L61" s="92"/>
      <c r="M61" s="92"/>
    </row>
    <row r="62" spans="3:13" ht="11.25">
      <c r="C62" s="2" t="s">
        <v>129</v>
      </c>
      <c r="D62" s="2" t="s">
        <v>713</v>
      </c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2</v>
      </c>
      <c r="K62" s="95">
        <v>0</v>
      </c>
      <c r="L62" s="95">
        <v>0</v>
      </c>
      <c r="M62" s="92">
        <f>SUM(E62:L62)</f>
        <v>2</v>
      </c>
    </row>
    <row r="63" spans="3:13" ht="11.25">
      <c r="C63" s="2" t="s">
        <v>712</v>
      </c>
      <c r="D63" s="2" t="s">
        <v>714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1</v>
      </c>
      <c r="K63" s="95">
        <v>0</v>
      </c>
      <c r="L63" s="95">
        <v>0</v>
      </c>
      <c r="M63" s="92">
        <f>SUM(E63:L63)</f>
        <v>1</v>
      </c>
    </row>
    <row r="64" spans="3:13" ht="11.25">
      <c r="C64" s="2" t="s">
        <v>715</v>
      </c>
      <c r="D64" s="2" t="s">
        <v>716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1</v>
      </c>
      <c r="K64" s="95">
        <v>0</v>
      </c>
      <c r="L64" s="95">
        <v>0</v>
      </c>
      <c r="M64" s="92">
        <f t="shared" si="0"/>
        <v>1</v>
      </c>
    </row>
    <row r="65" spans="2:13" ht="11.25">
      <c r="B65" s="113" t="s">
        <v>527</v>
      </c>
      <c r="E65" s="92">
        <f>SUM(E66:E78)</f>
        <v>115</v>
      </c>
      <c r="F65" s="92">
        <f aca="true" t="shared" si="7" ref="F65:L65">SUM(F66:F78)</f>
        <v>132</v>
      </c>
      <c r="G65" s="92">
        <f t="shared" si="7"/>
        <v>240</v>
      </c>
      <c r="H65" s="92">
        <f t="shared" si="7"/>
        <v>378</v>
      </c>
      <c r="I65" s="92">
        <f t="shared" si="7"/>
        <v>0</v>
      </c>
      <c r="J65" s="92">
        <f t="shared" si="7"/>
        <v>108</v>
      </c>
      <c r="K65" s="92">
        <f t="shared" si="7"/>
        <v>0</v>
      </c>
      <c r="L65" s="92">
        <f t="shared" si="7"/>
        <v>0</v>
      </c>
      <c r="M65" s="92">
        <f t="shared" si="0"/>
        <v>973</v>
      </c>
    </row>
    <row r="66" spans="3:13" ht="11.25">
      <c r="C66" s="2" t="s">
        <v>138</v>
      </c>
      <c r="D66" s="2" t="s">
        <v>702</v>
      </c>
      <c r="E66" s="92">
        <v>0</v>
      </c>
      <c r="F66" s="92">
        <v>16</v>
      </c>
      <c r="G66" s="92">
        <v>18</v>
      </c>
      <c r="H66" s="92">
        <v>16</v>
      </c>
      <c r="I66" s="92">
        <v>0</v>
      </c>
      <c r="J66" s="92">
        <v>0</v>
      </c>
      <c r="K66" s="92">
        <v>0</v>
      </c>
      <c r="L66" s="92">
        <v>0</v>
      </c>
      <c r="M66" s="92">
        <f t="shared" si="0"/>
        <v>50</v>
      </c>
    </row>
    <row r="67" spans="3:13" ht="11.25">
      <c r="C67" s="2" t="s">
        <v>139</v>
      </c>
      <c r="D67" s="2" t="s">
        <v>140</v>
      </c>
      <c r="E67" s="92">
        <v>33</v>
      </c>
      <c r="F67" s="92">
        <v>33</v>
      </c>
      <c r="G67" s="92">
        <v>42</v>
      </c>
      <c r="H67" s="92">
        <v>88</v>
      </c>
      <c r="I67" s="92">
        <v>0</v>
      </c>
      <c r="J67" s="92">
        <v>0</v>
      </c>
      <c r="K67" s="92">
        <v>0</v>
      </c>
      <c r="L67" s="92">
        <v>0</v>
      </c>
      <c r="M67" s="92">
        <f t="shared" si="0"/>
        <v>196</v>
      </c>
    </row>
    <row r="68" spans="3:13" ht="11.25">
      <c r="C68" s="2" t="s">
        <v>143</v>
      </c>
      <c r="D68" s="2" t="s">
        <v>530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5</v>
      </c>
      <c r="K68" s="95">
        <v>0</v>
      </c>
      <c r="L68" s="95">
        <v>0</v>
      </c>
      <c r="M68" s="92">
        <f t="shared" si="0"/>
        <v>5</v>
      </c>
    </row>
    <row r="69" spans="3:13" ht="11.25">
      <c r="C69" s="2" t="s">
        <v>144</v>
      </c>
      <c r="D69" s="2" t="s">
        <v>531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95">
        <v>24</v>
      </c>
      <c r="K69" s="95">
        <v>0</v>
      </c>
      <c r="L69" s="95">
        <v>0</v>
      </c>
      <c r="M69" s="92">
        <f t="shared" si="0"/>
        <v>24</v>
      </c>
    </row>
    <row r="70" spans="3:13" ht="11.25">
      <c r="C70" s="2" t="s">
        <v>145</v>
      </c>
      <c r="D70" s="2" t="s">
        <v>532</v>
      </c>
      <c r="E70" s="95">
        <v>0</v>
      </c>
      <c r="F70" s="95">
        <v>0</v>
      </c>
      <c r="G70" s="95">
        <v>0</v>
      </c>
      <c r="H70" s="95">
        <v>0</v>
      </c>
      <c r="I70" s="95">
        <v>0</v>
      </c>
      <c r="J70" s="95">
        <v>18</v>
      </c>
      <c r="K70" s="95">
        <v>0</v>
      </c>
      <c r="L70" s="95">
        <v>0</v>
      </c>
      <c r="M70" s="92">
        <f t="shared" si="0"/>
        <v>18</v>
      </c>
    </row>
    <row r="71" spans="3:13" ht="11.25">
      <c r="C71" s="2" t="s">
        <v>146</v>
      </c>
      <c r="D71" s="2" t="s">
        <v>533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95">
        <v>14</v>
      </c>
      <c r="K71" s="95">
        <v>0</v>
      </c>
      <c r="L71" s="95">
        <v>0</v>
      </c>
      <c r="M71" s="92">
        <f t="shared" si="0"/>
        <v>14</v>
      </c>
    </row>
    <row r="72" spans="3:13" ht="11.25">
      <c r="C72" s="2" t="s">
        <v>141</v>
      </c>
      <c r="D72" s="2" t="s">
        <v>528</v>
      </c>
      <c r="E72" s="95">
        <v>0</v>
      </c>
      <c r="F72" s="95">
        <v>0</v>
      </c>
      <c r="G72" s="95">
        <v>0</v>
      </c>
      <c r="H72" s="95">
        <v>0</v>
      </c>
      <c r="I72" s="95">
        <v>0</v>
      </c>
      <c r="J72" s="95">
        <v>15</v>
      </c>
      <c r="K72" s="95">
        <v>0</v>
      </c>
      <c r="L72" s="95">
        <v>0</v>
      </c>
      <c r="M72" s="92">
        <f t="shared" si="0"/>
        <v>15</v>
      </c>
    </row>
    <row r="73" spans="3:13" ht="11.25">
      <c r="C73" s="2" t="s">
        <v>142</v>
      </c>
      <c r="D73" s="2" t="s">
        <v>529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95">
        <v>28</v>
      </c>
      <c r="K73" s="95">
        <v>0</v>
      </c>
      <c r="L73" s="95">
        <v>0</v>
      </c>
      <c r="M73" s="92">
        <f t="shared" si="0"/>
        <v>28</v>
      </c>
    </row>
    <row r="74" spans="3:13" ht="11.25">
      <c r="C74" s="2" t="s">
        <v>646</v>
      </c>
      <c r="D74" s="2" t="s">
        <v>673</v>
      </c>
      <c r="E74" s="95">
        <v>0</v>
      </c>
      <c r="F74" s="95">
        <v>0</v>
      </c>
      <c r="G74" s="95">
        <v>0</v>
      </c>
      <c r="H74" s="95">
        <v>0</v>
      </c>
      <c r="I74" s="95">
        <v>0</v>
      </c>
      <c r="J74" s="95">
        <v>4</v>
      </c>
      <c r="K74" s="95">
        <v>0</v>
      </c>
      <c r="L74" s="95">
        <v>0</v>
      </c>
      <c r="M74" s="92">
        <f t="shared" si="0"/>
        <v>4</v>
      </c>
    </row>
    <row r="75" spans="3:13" ht="11.25">
      <c r="C75" s="2" t="s">
        <v>147</v>
      </c>
      <c r="D75" s="2" t="s">
        <v>534</v>
      </c>
      <c r="E75" s="92">
        <v>16</v>
      </c>
      <c r="F75" s="92">
        <v>10</v>
      </c>
      <c r="G75" s="92">
        <v>16</v>
      </c>
      <c r="H75" s="92">
        <v>43</v>
      </c>
      <c r="I75" s="92">
        <v>0</v>
      </c>
      <c r="J75" s="92">
        <v>0</v>
      </c>
      <c r="K75" s="92">
        <v>0</v>
      </c>
      <c r="L75" s="92">
        <v>0</v>
      </c>
      <c r="M75" s="92">
        <f t="shared" si="0"/>
        <v>85</v>
      </c>
    </row>
    <row r="76" spans="3:13" ht="11.25">
      <c r="C76" s="2" t="s">
        <v>148</v>
      </c>
      <c r="D76" s="2" t="s">
        <v>149</v>
      </c>
      <c r="E76" s="92">
        <v>9</v>
      </c>
      <c r="F76" s="92">
        <v>21</v>
      </c>
      <c r="G76" s="92">
        <v>69</v>
      </c>
      <c r="H76" s="92">
        <v>110</v>
      </c>
      <c r="I76" s="92">
        <v>0</v>
      </c>
      <c r="J76" s="92">
        <v>0</v>
      </c>
      <c r="K76" s="92">
        <v>0</v>
      </c>
      <c r="L76" s="92">
        <v>0</v>
      </c>
      <c r="M76" s="92">
        <f>SUM(E76:L76)</f>
        <v>209</v>
      </c>
    </row>
    <row r="77" spans="3:13" ht="11.25">
      <c r="C77" s="2" t="s">
        <v>134</v>
      </c>
      <c r="D77" s="2" t="s">
        <v>135</v>
      </c>
      <c r="E77" s="92">
        <v>38</v>
      </c>
      <c r="F77" s="92">
        <v>21</v>
      </c>
      <c r="G77" s="92">
        <v>32</v>
      </c>
      <c r="H77" s="92">
        <v>31</v>
      </c>
      <c r="I77" s="92">
        <v>0</v>
      </c>
      <c r="J77" s="92">
        <v>0</v>
      </c>
      <c r="K77" s="92">
        <v>0</v>
      </c>
      <c r="L77" s="92">
        <v>0</v>
      </c>
      <c r="M77" s="92">
        <f>SUM(E77:L77)</f>
        <v>122</v>
      </c>
    </row>
    <row r="78" spans="3:13" ht="11.25">
      <c r="C78" s="2" t="s">
        <v>136</v>
      </c>
      <c r="D78" s="2" t="s">
        <v>137</v>
      </c>
      <c r="E78" s="92">
        <v>19</v>
      </c>
      <c r="F78" s="92">
        <v>31</v>
      </c>
      <c r="G78" s="92">
        <v>63</v>
      </c>
      <c r="H78" s="92">
        <v>90</v>
      </c>
      <c r="I78" s="92">
        <v>0</v>
      </c>
      <c r="J78" s="92">
        <v>0</v>
      </c>
      <c r="K78" s="92">
        <v>0</v>
      </c>
      <c r="L78" s="92">
        <v>0</v>
      </c>
      <c r="M78" s="92">
        <f>SUM(E78:L78)</f>
        <v>203</v>
      </c>
    </row>
    <row r="79" spans="2:13" ht="11.25">
      <c r="B79" s="113" t="s">
        <v>150</v>
      </c>
      <c r="E79" s="92">
        <f aca="true" t="shared" si="8" ref="E79:L79">SUM(E80:E95)</f>
        <v>51</v>
      </c>
      <c r="F79" s="92">
        <f t="shared" si="8"/>
        <v>75</v>
      </c>
      <c r="G79" s="92">
        <f t="shared" si="8"/>
        <v>138</v>
      </c>
      <c r="H79" s="92">
        <f t="shared" si="8"/>
        <v>185</v>
      </c>
      <c r="I79" s="92">
        <f t="shared" si="8"/>
        <v>0</v>
      </c>
      <c r="J79" s="92">
        <f t="shared" si="8"/>
        <v>58</v>
      </c>
      <c r="K79" s="92">
        <f t="shared" si="8"/>
        <v>0</v>
      </c>
      <c r="L79" s="92">
        <f t="shared" si="8"/>
        <v>0</v>
      </c>
      <c r="M79" s="92">
        <f aca="true" t="shared" si="9" ref="M79:M146">SUM(E79:L79)</f>
        <v>507</v>
      </c>
    </row>
    <row r="80" spans="3:13" ht="11.25">
      <c r="C80" s="2" t="s">
        <v>164</v>
      </c>
      <c r="D80" s="2" t="s">
        <v>536</v>
      </c>
      <c r="E80" s="95">
        <v>0</v>
      </c>
      <c r="F80" s="95">
        <v>0</v>
      </c>
      <c r="G80" s="95">
        <v>2</v>
      </c>
      <c r="H80" s="95">
        <v>23</v>
      </c>
      <c r="I80" s="95">
        <v>0</v>
      </c>
      <c r="J80" s="95">
        <v>0</v>
      </c>
      <c r="K80" s="95">
        <v>0</v>
      </c>
      <c r="L80" s="95">
        <v>0</v>
      </c>
      <c r="M80" s="92">
        <f t="shared" si="9"/>
        <v>25</v>
      </c>
    </row>
    <row r="81" spans="3:13" ht="11.25">
      <c r="C81" s="2" t="s">
        <v>165</v>
      </c>
      <c r="D81" s="2" t="s">
        <v>699</v>
      </c>
      <c r="E81" s="92">
        <v>10</v>
      </c>
      <c r="F81" s="92">
        <v>12</v>
      </c>
      <c r="G81" s="92">
        <v>9</v>
      </c>
      <c r="H81" s="92">
        <v>28</v>
      </c>
      <c r="I81" s="92">
        <v>0</v>
      </c>
      <c r="J81" s="92">
        <v>0</v>
      </c>
      <c r="K81" s="92">
        <v>0</v>
      </c>
      <c r="L81" s="92">
        <v>0</v>
      </c>
      <c r="M81" s="92">
        <f t="shared" si="9"/>
        <v>59</v>
      </c>
    </row>
    <row r="82" spans="3:13" ht="11.25">
      <c r="C82" s="2" t="s">
        <v>166</v>
      </c>
      <c r="D82" s="2" t="s">
        <v>537</v>
      </c>
      <c r="E82" s="95">
        <v>0</v>
      </c>
      <c r="F82" s="95">
        <v>0</v>
      </c>
      <c r="G82" s="95">
        <v>3</v>
      </c>
      <c r="H82" s="95">
        <v>16</v>
      </c>
      <c r="I82" s="95">
        <v>0</v>
      </c>
      <c r="J82" s="95">
        <v>0</v>
      </c>
      <c r="K82" s="95">
        <v>0</v>
      </c>
      <c r="L82" s="95">
        <v>0</v>
      </c>
      <c r="M82" s="92">
        <f t="shared" si="9"/>
        <v>19</v>
      </c>
    </row>
    <row r="83" spans="3:13" ht="11.25">
      <c r="C83" s="2" t="s">
        <v>167</v>
      </c>
      <c r="D83" s="2" t="s">
        <v>538</v>
      </c>
      <c r="E83" s="92">
        <v>7</v>
      </c>
      <c r="F83" s="92">
        <v>10</v>
      </c>
      <c r="G83" s="92">
        <v>33</v>
      </c>
      <c r="H83" s="92">
        <v>28</v>
      </c>
      <c r="I83" s="92">
        <v>0</v>
      </c>
      <c r="J83" s="92">
        <v>0</v>
      </c>
      <c r="K83" s="92">
        <v>0</v>
      </c>
      <c r="L83" s="92">
        <v>0</v>
      </c>
      <c r="M83" s="92">
        <f t="shared" si="9"/>
        <v>78</v>
      </c>
    </row>
    <row r="84" spans="3:13" ht="11.25">
      <c r="C84" s="70" t="s">
        <v>607</v>
      </c>
      <c r="D84" s="2" t="s">
        <v>619</v>
      </c>
      <c r="E84" s="92">
        <v>13</v>
      </c>
      <c r="F84" s="92">
        <v>27</v>
      </c>
      <c r="G84" s="92">
        <v>38</v>
      </c>
      <c r="H84" s="92">
        <v>33</v>
      </c>
      <c r="I84" s="92">
        <v>0</v>
      </c>
      <c r="J84" s="92">
        <v>0</v>
      </c>
      <c r="K84" s="92">
        <v>0</v>
      </c>
      <c r="L84" s="92">
        <v>0</v>
      </c>
      <c r="M84" s="92">
        <f t="shared" si="9"/>
        <v>111</v>
      </c>
    </row>
    <row r="85" spans="3:13" ht="11.25">
      <c r="C85" s="70" t="s">
        <v>608</v>
      </c>
      <c r="D85" s="2" t="s">
        <v>620</v>
      </c>
      <c r="E85" s="92">
        <v>5</v>
      </c>
      <c r="F85" s="92">
        <v>7</v>
      </c>
      <c r="G85" s="92">
        <v>18</v>
      </c>
      <c r="H85" s="92">
        <v>12</v>
      </c>
      <c r="I85" s="92">
        <v>0</v>
      </c>
      <c r="J85" s="92">
        <v>0</v>
      </c>
      <c r="K85" s="92">
        <v>0</v>
      </c>
      <c r="L85" s="92">
        <v>0</v>
      </c>
      <c r="M85" s="92">
        <f t="shared" si="9"/>
        <v>42</v>
      </c>
    </row>
    <row r="86" spans="3:13" ht="11.25">
      <c r="C86" s="2" t="s">
        <v>151</v>
      </c>
      <c r="D86" s="2" t="s">
        <v>704</v>
      </c>
      <c r="E86" s="92">
        <v>2</v>
      </c>
      <c r="F86" s="92">
        <v>4</v>
      </c>
      <c r="G86" s="92">
        <v>9</v>
      </c>
      <c r="H86" s="92">
        <v>17</v>
      </c>
      <c r="I86" s="92">
        <v>0</v>
      </c>
      <c r="J86" s="92">
        <v>0</v>
      </c>
      <c r="K86" s="92">
        <v>0</v>
      </c>
      <c r="L86" s="92">
        <v>0</v>
      </c>
      <c r="M86" s="92">
        <f t="shared" si="9"/>
        <v>32</v>
      </c>
    </row>
    <row r="87" spans="3:13" ht="11.25">
      <c r="C87" s="2" t="s">
        <v>705</v>
      </c>
      <c r="D87" s="2" t="s">
        <v>706</v>
      </c>
      <c r="E87" s="92">
        <v>13</v>
      </c>
      <c r="F87" s="92">
        <v>6</v>
      </c>
      <c r="G87" s="92">
        <v>15</v>
      </c>
      <c r="H87" s="92">
        <v>1</v>
      </c>
      <c r="I87" s="92">
        <v>0</v>
      </c>
      <c r="J87" s="92">
        <v>0</v>
      </c>
      <c r="K87" s="92">
        <v>0</v>
      </c>
      <c r="L87" s="92">
        <v>0</v>
      </c>
      <c r="M87" s="92">
        <f t="shared" si="9"/>
        <v>35</v>
      </c>
    </row>
    <row r="88" spans="3:13" ht="11.25">
      <c r="C88" s="2" t="s">
        <v>153</v>
      </c>
      <c r="D88" s="2" t="s">
        <v>535</v>
      </c>
      <c r="E88" s="92">
        <v>1</v>
      </c>
      <c r="F88" s="92">
        <v>3</v>
      </c>
      <c r="G88" s="92">
        <v>5</v>
      </c>
      <c r="H88" s="92">
        <v>7</v>
      </c>
      <c r="I88" s="92">
        <v>0</v>
      </c>
      <c r="J88" s="92">
        <v>0</v>
      </c>
      <c r="K88" s="92">
        <v>0</v>
      </c>
      <c r="L88" s="92">
        <v>0</v>
      </c>
      <c r="M88" s="92">
        <f t="shared" si="9"/>
        <v>16</v>
      </c>
    </row>
    <row r="89" spans="3:13" ht="11.25">
      <c r="C89" s="2" t="s">
        <v>154</v>
      </c>
      <c r="D89" s="2" t="s">
        <v>155</v>
      </c>
      <c r="E89" s="92">
        <v>0</v>
      </c>
      <c r="F89" s="92">
        <v>6</v>
      </c>
      <c r="G89" s="92">
        <v>6</v>
      </c>
      <c r="H89" s="92">
        <v>20</v>
      </c>
      <c r="I89" s="92">
        <v>0</v>
      </c>
      <c r="J89" s="92">
        <v>0</v>
      </c>
      <c r="K89" s="92">
        <v>0</v>
      </c>
      <c r="L89" s="92">
        <v>0</v>
      </c>
      <c r="M89" s="92">
        <f t="shared" si="9"/>
        <v>32</v>
      </c>
    </row>
    <row r="90" spans="3:13" ht="11.25">
      <c r="C90" s="2" t="s">
        <v>156</v>
      </c>
      <c r="D90" s="2" t="s">
        <v>157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95">
        <v>10</v>
      </c>
      <c r="K90" s="95">
        <v>0</v>
      </c>
      <c r="L90" s="95">
        <v>0</v>
      </c>
      <c r="M90" s="92">
        <f t="shared" si="9"/>
        <v>10</v>
      </c>
    </row>
    <row r="91" spans="3:13" ht="11.25">
      <c r="C91" s="2" t="s">
        <v>158</v>
      </c>
      <c r="D91" s="2" t="s">
        <v>152</v>
      </c>
      <c r="E91" s="95">
        <v>0</v>
      </c>
      <c r="F91" s="95">
        <v>0</v>
      </c>
      <c r="G91" s="95">
        <v>0</v>
      </c>
      <c r="H91" s="95">
        <v>0</v>
      </c>
      <c r="I91" s="95">
        <v>0</v>
      </c>
      <c r="J91" s="95">
        <v>3</v>
      </c>
      <c r="K91" s="95">
        <v>0</v>
      </c>
      <c r="L91" s="95">
        <v>0</v>
      </c>
      <c r="M91" s="92">
        <f t="shared" si="9"/>
        <v>3</v>
      </c>
    </row>
    <row r="92" spans="3:13" ht="11.25">
      <c r="C92" s="2" t="s">
        <v>159</v>
      </c>
      <c r="D92" s="2" t="s">
        <v>160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95">
        <v>4</v>
      </c>
      <c r="K92" s="95">
        <v>0</v>
      </c>
      <c r="L92" s="95">
        <v>0</v>
      </c>
      <c r="M92" s="92">
        <f t="shared" si="9"/>
        <v>4</v>
      </c>
    </row>
    <row r="93" spans="3:13" ht="11.25">
      <c r="C93" s="2" t="s">
        <v>161</v>
      </c>
      <c r="D93" s="2" t="s">
        <v>162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37</v>
      </c>
      <c r="K93" s="95">
        <v>0</v>
      </c>
      <c r="L93" s="95">
        <v>0</v>
      </c>
      <c r="M93" s="92">
        <f t="shared" si="9"/>
        <v>37</v>
      </c>
    </row>
    <row r="94" spans="3:13" ht="11.25">
      <c r="C94" s="2" t="s">
        <v>567</v>
      </c>
      <c r="E94" s="95"/>
      <c r="F94" s="95"/>
      <c r="G94" s="95"/>
      <c r="H94" s="95"/>
      <c r="I94" s="95"/>
      <c r="J94" s="95"/>
      <c r="K94" s="95"/>
      <c r="L94" s="95"/>
      <c r="M94" s="92"/>
    </row>
    <row r="95" spans="3:13" ht="11.25">
      <c r="C95" s="2" t="s">
        <v>163</v>
      </c>
      <c r="D95" s="2" t="s">
        <v>717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5">
        <v>4</v>
      </c>
      <c r="K95" s="95">
        <v>0</v>
      </c>
      <c r="L95" s="95">
        <v>0</v>
      </c>
      <c r="M95" s="92">
        <f t="shared" si="9"/>
        <v>4</v>
      </c>
    </row>
    <row r="96" spans="5:13" ht="11.25">
      <c r="E96" s="117"/>
      <c r="F96" s="117"/>
      <c r="G96" s="117"/>
      <c r="H96" s="117"/>
      <c r="I96" s="117"/>
      <c r="J96" s="117"/>
      <c r="K96" s="117"/>
      <c r="L96" s="117"/>
      <c r="M96" s="92"/>
    </row>
    <row r="97" spans="1:13" ht="11.25">
      <c r="A97" s="53" t="s">
        <v>16</v>
      </c>
      <c r="E97" s="92">
        <f>E98+E102+E106+E113+E121+E130+E136+E140+E148+E157+E159+E164+E171+E179+E190+E205+E211+E216</f>
        <v>789</v>
      </c>
      <c r="F97" s="92">
        <f>F98+F102+F106+F113+F121+F130+F136+F140+F148+F157+F159+F164+F171+F179+F190+F205+F211+F216</f>
        <v>910</v>
      </c>
      <c r="G97" s="92">
        <f>G98+G102+G106+G113+G121+G130+G136+G140+G148+G157+G159+G164+G171+G179+G190+G205+G211+G216</f>
        <v>1422</v>
      </c>
      <c r="H97" s="92">
        <f>H98+H102+H106+H113+H121+H130+H136+H140+H148+H157+H159+H164+H171+H179+H190+H205+H211+H216</f>
        <v>1939</v>
      </c>
      <c r="I97" s="92">
        <f>I98+I102+I106+I113+I121+I130+I136+I140+I148+I157+I159+I164+I171+I179+I190+I205+I211+I216</f>
        <v>0</v>
      </c>
      <c r="J97" s="92">
        <f>J98+J102+J106+J113+J121+J130+J136+J140+J148+J157+J159+J164+J171+J179+J190+J205+J211+J216</f>
        <v>663</v>
      </c>
      <c r="K97" s="92">
        <f>K98+K102+K106+K113+K121+K130+K136+K140+K148+K157+K159+K164+K171+K179+K190+K205+K211+K216</f>
        <v>17</v>
      </c>
      <c r="L97" s="92">
        <f>L98+L102+L106+L113+L121+L130+L136+L140+L148+L157+L159+L164+L171+L179+L190+L205+L211+L216</f>
        <v>187</v>
      </c>
      <c r="M97" s="92">
        <f t="shared" si="9"/>
        <v>5927</v>
      </c>
    </row>
    <row r="98" spans="2:13" ht="11.25">
      <c r="B98" s="113" t="s">
        <v>168</v>
      </c>
      <c r="E98" s="92">
        <f aca="true" t="shared" si="10" ref="E98:L98">SUM(E99:E101)</f>
        <v>35</v>
      </c>
      <c r="F98" s="92">
        <f t="shared" si="10"/>
        <v>24</v>
      </c>
      <c r="G98" s="92">
        <f t="shared" si="10"/>
        <v>26</v>
      </c>
      <c r="H98" s="92">
        <f t="shared" si="10"/>
        <v>26</v>
      </c>
      <c r="I98" s="92">
        <f t="shared" si="10"/>
        <v>0</v>
      </c>
      <c r="J98" s="92">
        <f t="shared" si="10"/>
        <v>0</v>
      </c>
      <c r="K98" s="92">
        <f t="shared" si="10"/>
        <v>0</v>
      </c>
      <c r="L98" s="92">
        <f t="shared" si="10"/>
        <v>0</v>
      </c>
      <c r="M98" s="92">
        <f t="shared" si="9"/>
        <v>111</v>
      </c>
    </row>
    <row r="99" spans="3:13" ht="11.25">
      <c r="C99" s="2" t="s">
        <v>169</v>
      </c>
      <c r="D99" s="2" t="s">
        <v>170</v>
      </c>
      <c r="E99" s="92">
        <v>23</v>
      </c>
      <c r="F99" s="92">
        <v>10</v>
      </c>
      <c r="G99" s="92">
        <v>7</v>
      </c>
      <c r="H99" s="92">
        <v>4</v>
      </c>
      <c r="I99" s="92">
        <v>0</v>
      </c>
      <c r="J99" s="92">
        <v>0</v>
      </c>
      <c r="K99" s="92">
        <v>0</v>
      </c>
      <c r="L99" s="92">
        <v>0</v>
      </c>
      <c r="M99" s="92">
        <f t="shared" si="9"/>
        <v>44</v>
      </c>
    </row>
    <row r="100" spans="3:13" ht="11.25">
      <c r="C100" s="70" t="s">
        <v>609</v>
      </c>
      <c r="D100" s="2" t="s">
        <v>621</v>
      </c>
      <c r="E100" s="92">
        <v>8</v>
      </c>
      <c r="F100" s="92">
        <v>8</v>
      </c>
      <c r="G100" s="92">
        <v>7</v>
      </c>
      <c r="H100" s="92">
        <v>8</v>
      </c>
      <c r="I100" s="92">
        <v>0</v>
      </c>
      <c r="J100" s="92">
        <v>0</v>
      </c>
      <c r="K100" s="92">
        <v>0</v>
      </c>
      <c r="L100" s="92">
        <v>0</v>
      </c>
      <c r="M100" s="92">
        <f t="shared" si="9"/>
        <v>31</v>
      </c>
    </row>
    <row r="101" spans="3:13" ht="11.25">
      <c r="C101" s="70" t="s">
        <v>610</v>
      </c>
      <c r="D101" s="2" t="s">
        <v>622</v>
      </c>
      <c r="E101" s="92">
        <v>4</v>
      </c>
      <c r="F101" s="92">
        <v>6</v>
      </c>
      <c r="G101" s="92">
        <v>12</v>
      </c>
      <c r="H101" s="92">
        <v>14</v>
      </c>
      <c r="I101" s="92">
        <v>0</v>
      </c>
      <c r="J101" s="92">
        <v>0</v>
      </c>
      <c r="K101" s="92">
        <v>0</v>
      </c>
      <c r="L101" s="92">
        <v>0</v>
      </c>
      <c r="M101" s="92">
        <f t="shared" si="9"/>
        <v>36</v>
      </c>
    </row>
    <row r="102" spans="2:13" ht="11.25">
      <c r="B102" s="113" t="s">
        <v>171</v>
      </c>
      <c r="E102" s="92">
        <f aca="true" t="shared" si="11" ref="E102:L102">SUM(E103:E105)</f>
        <v>25</v>
      </c>
      <c r="F102" s="92">
        <f t="shared" si="11"/>
        <v>22</v>
      </c>
      <c r="G102" s="92">
        <f t="shared" si="11"/>
        <v>24</v>
      </c>
      <c r="H102" s="92">
        <f t="shared" si="11"/>
        <v>40</v>
      </c>
      <c r="I102" s="92">
        <f t="shared" si="11"/>
        <v>0</v>
      </c>
      <c r="J102" s="92">
        <f t="shared" si="11"/>
        <v>31</v>
      </c>
      <c r="K102" s="92">
        <f t="shared" si="11"/>
        <v>0</v>
      </c>
      <c r="L102" s="92">
        <f t="shared" si="11"/>
        <v>0</v>
      </c>
      <c r="M102" s="92">
        <f t="shared" si="9"/>
        <v>142</v>
      </c>
    </row>
    <row r="103" spans="3:13" ht="11.25">
      <c r="C103" s="2" t="s">
        <v>172</v>
      </c>
      <c r="D103" s="2" t="s">
        <v>173</v>
      </c>
      <c r="E103" s="92">
        <v>25</v>
      </c>
      <c r="F103" s="92">
        <v>18</v>
      </c>
      <c r="G103" s="92">
        <v>17</v>
      </c>
      <c r="H103" s="92">
        <v>28</v>
      </c>
      <c r="I103" s="92">
        <v>0</v>
      </c>
      <c r="J103" s="92">
        <v>30</v>
      </c>
      <c r="K103" s="92">
        <v>0</v>
      </c>
      <c r="L103" s="92">
        <v>0</v>
      </c>
      <c r="M103" s="92">
        <f t="shared" si="9"/>
        <v>118</v>
      </c>
    </row>
    <row r="104" spans="3:13" ht="11.25">
      <c r="C104" s="2" t="s">
        <v>174</v>
      </c>
      <c r="D104" s="2" t="s">
        <v>175</v>
      </c>
      <c r="E104" s="92">
        <v>0</v>
      </c>
      <c r="F104" s="92">
        <v>4</v>
      </c>
      <c r="G104" s="92">
        <v>7</v>
      </c>
      <c r="H104" s="92">
        <v>12</v>
      </c>
      <c r="I104" s="92">
        <v>0</v>
      </c>
      <c r="J104" s="92">
        <v>0</v>
      </c>
      <c r="K104" s="92">
        <v>0</v>
      </c>
      <c r="L104" s="92">
        <v>0</v>
      </c>
      <c r="M104" s="92">
        <f t="shared" si="9"/>
        <v>23</v>
      </c>
    </row>
    <row r="105" spans="3:13" ht="11.25">
      <c r="C105" s="2" t="s">
        <v>635</v>
      </c>
      <c r="D105" s="88" t="s">
        <v>639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95">
        <v>1</v>
      </c>
      <c r="K105" s="95">
        <v>0</v>
      </c>
      <c r="L105" s="95">
        <v>0</v>
      </c>
      <c r="M105" s="92">
        <f t="shared" si="9"/>
        <v>1</v>
      </c>
    </row>
    <row r="106" spans="2:13" ht="11.25">
      <c r="B106" s="113" t="s">
        <v>539</v>
      </c>
      <c r="E106" s="92">
        <f>SUM(E107:E112)</f>
        <v>24</v>
      </c>
      <c r="F106" s="92">
        <f aca="true" t="shared" si="12" ref="F106:L106">SUM(F107:F112)</f>
        <v>31</v>
      </c>
      <c r="G106" s="92">
        <f t="shared" si="12"/>
        <v>71</v>
      </c>
      <c r="H106" s="92">
        <f t="shared" si="12"/>
        <v>82</v>
      </c>
      <c r="I106" s="92">
        <f t="shared" si="12"/>
        <v>0</v>
      </c>
      <c r="J106" s="92">
        <f t="shared" si="12"/>
        <v>83</v>
      </c>
      <c r="K106" s="92">
        <f t="shared" si="12"/>
        <v>0</v>
      </c>
      <c r="L106" s="92">
        <f t="shared" si="12"/>
        <v>22</v>
      </c>
      <c r="M106" s="92">
        <f t="shared" si="9"/>
        <v>313</v>
      </c>
    </row>
    <row r="107" spans="3:13" ht="11.25">
      <c r="C107" s="2" t="s">
        <v>178</v>
      </c>
      <c r="D107" s="2" t="s">
        <v>179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47</v>
      </c>
      <c r="K107" s="95">
        <v>0</v>
      </c>
      <c r="L107" s="95">
        <v>0</v>
      </c>
      <c r="M107" s="92">
        <f t="shared" si="9"/>
        <v>47</v>
      </c>
    </row>
    <row r="108" spans="3:13" ht="11.25" customHeight="1">
      <c r="C108" s="2" t="s">
        <v>180</v>
      </c>
      <c r="D108" s="2" t="s">
        <v>540</v>
      </c>
      <c r="E108" s="92">
        <v>0</v>
      </c>
      <c r="F108" s="92">
        <v>3</v>
      </c>
      <c r="G108" s="92">
        <v>1</v>
      </c>
      <c r="H108" s="92">
        <v>2</v>
      </c>
      <c r="I108" s="92">
        <v>0</v>
      </c>
      <c r="J108" s="92">
        <v>0</v>
      </c>
      <c r="K108" s="92">
        <v>0</v>
      </c>
      <c r="L108" s="92">
        <v>0</v>
      </c>
      <c r="M108" s="92">
        <f t="shared" si="9"/>
        <v>6</v>
      </c>
    </row>
    <row r="109" spans="3:13" ht="11.25">
      <c r="C109" s="2" t="s">
        <v>181</v>
      </c>
      <c r="D109" s="2" t="s">
        <v>541</v>
      </c>
      <c r="E109" s="92">
        <v>24</v>
      </c>
      <c r="F109" s="92">
        <v>28</v>
      </c>
      <c r="G109" s="92">
        <v>70</v>
      </c>
      <c r="H109" s="92">
        <v>80</v>
      </c>
      <c r="I109" s="92">
        <v>0</v>
      </c>
      <c r="J109" s="92">
        <v>0</v>
      </c>
      <c r="K109" s="92">
        <v>0</v>
      </c>
      <c r="L109" s="92">
        <v>0</v>
      </c>
      <c r="M109" s="92">
        <f t="shared" si="9"/>
        <v>202</v>
      </c>
    </row>
    <row r="110" spans="3:13" ht="11.25">
      <c r="C110" s="70" t="s">
        <v>611</v>
      </c>
      <c r="D110" s="2" t="s">
        <v>623</v>
      </c>
      <c r="E110" s="95">
        <v>0</v>
      </c>
      <c r="F110" s="95">
        <v>0</v>
      </c>
      <c r="G110" s="95">
        <v>0</v>
      </c>
      <c r="H110" s="95">
        <v>0</v>
      </c>
      <c r="I110" s="95">
        <v>0</v>
      </c>
      <c r="J110" s="95">
        <v>4</v>
      </c>
      <c r="K110" s="95">
        <v>0</v>
      </c>
      <c r="L110" s="95">
        <v>0</v>
      </c>
      <c r="M110" s="92">
        <f t="shared" si="9"/>
        <v>4</v>
      </c>
    </row>
    <row r="111" spans="3:13" ht="11.25">
      <c r="C111" s="2" t="s">
        <v>176</v>
      </c>
      <c r="D111" s="2" t="s">
        <v>177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  <c r="K111" s="95">
        <v>0</v>
      </c>
      <c r="L111" s="95">
        <v>22</v>
      </c>
      <c r="M111" s="92">
        <f>SUM(E111:L111)</f>
        <v>22</v>
      </c>
    </row>
    <row r="112" spans="3:13" ht="11.25">
      <c r="C112" s="2" t="s">
        <v>718</v>
      </c>
      <c r="D112" s="2" t="s">
        <v>719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95">
        <v>32</v>
      </c>
      <c r="K112" s="95">
        <v>0</v>
      </c>
      <c r="L112" s="95">
        <v>0</v>
      </c>
      <c r="M112" s="92">
        <f t="shared" si="9"/>
        <v>32</v>
      </c>
    </row>
    <row r="113" spans="2:13" ht="11.25">
      <c r="B113" s="113" t="s">
        <v>182</v>
      </c>
      <c r="E113" s="92">
        <f>SUM(E114:E120)</f>
        <v>6</v>
      </c>
      <c r="F113" s="92">
        <f aca="true" t="shared" si="13" ref="F113:L113">SUM(F114:F120)</f>
        <v>11</v>
      </c>
      <c r="G113" s="92">
        <f t="shared" si="13"/>
        <v>23</v>
      </c>
      <c r="H113" s="92">
        <f t="shared" si="13"/>
        <v>35</v>
      </c>
      <c r="I113" s="92">
        <f t="shared" si="13"/>
        <v>0</v>
      </c>
      <c r="J113" s="92">
        <f t="shared" si="13"/>
        <v>39</v>
      </c>
      <c r="K113" s="92">
        <f t="shared" si="13"/>
        <v>0</v>
      </c>
      <c r="L113" s="92">
        <f t="shared" si="13"/>
        <v>0</v>
      </c>
      <c r="M113" s="92">
        <f t="shared" si="9"/>
        <v>114</v>
      </c>
    </row>
    <row r="114" spans="3:13" ht="11.25">
      <c r="C114" s="2" t="s">
        <v>189</v>
      </c>
      <c r="D114" s="2" t="s">
        <v>190</v>
      </c>
      <c r="E114" s="95">
        <v>0</v>
      </c>
      <c r="F114" s="95">
        <v>0</v>
      </c>
      <c r="G114" s="95">
        <v>2</v>
      </c>
      <c r="H114" s="95">
        <v>14</v>
      </c>
      <c r="I114" s="95">
        <v>0</v>
      </c>
      <c r="J114" s="95">
        <v>0</v>
      </c>
      <c r="K114" s="95">
        <v>0</v>
      </c>
      <c r="L114" s="95">
        <v>0</v>
      </c>
      <c r="M114" s="92">
        <f t="shared" si="9"/>
        <v>16</v>
      </c>
    </row>
    <row r="115" spans="3:13" ht="11.25">
      <c r="C115" s="2" t="s">
        <v>191</v>
      </c>
      <c r="D115" s="2" t="s">
        <v>192</v>
      </c>
      <c r="E115" s="92">
        <v>3</v>
      </c>
      <c r="F115" s="92">
        <v>10</v>
      </c>
      <c r="G115" s="92">
        <v>15</v>
      </c>
      <c r="H115" s="92">
        <v>14</v>
      </c>
      <c r="I115" s="92">
        <v>0</v>
      </c>
      <c r="J115" s="92">
        <v>0</v>
      </c>
      <c r="K115" s="92">
        <v>0</v>
      </c>
      <c r="L115" s="92">
        <v>0</v>
      </c>
      <c r="M115" s="92">
        <f t="shared" si="9"/>
        <v>42</v>
      </c>
    </row>
    <row r="116" spans="3:13" ht="11.25">
      <c r="C116" s="70" t="s">
        <v>612</v>
      </c>
      <c r="D116" s="2" t="s">
        <v>624</v>
      </c>
      <c r="E116" s="92">
        <v>3</v>
      </c>
      <c r="F116" s="92">
        <v>1</v>
      </c>
      <c r="G116" s="92">
        <v>6</v>
      </c>
      <c r="H116" s="92">
        <v>7</v>
      </c>
      <c r="I116" s="92">
        <v>0</v>
      </c>
      <c r="J116" s="92">
        <v>0</v>
      </c>
      <c r="K116" s="92">
        <v>0</v>
      </c>
      <c r="L116" s="92">
        <v>0</v>
      </c>
      <c r="M116" s="92">
        <f t="shared" si="9"/>
        <v>17</v>
      </c>
    </row>
    <row r="117" spans="3:13" ht="11.25">
      <c r="C117" s="2" t="s">
        <v>183</v>
      </c>
      <c r="D117" s="2" t="s">
        <v>184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95">
        <v>18</v>
      </c>
      <c r="K117" s="95">
        <v>0</v>
      </c>
      <c r="L117" s="95">
        <v>0</v>
      </c>
      <c r="M117" s="92">
        <f t="shared" si="9"/>
        <v>18</v>
      </c>
    </row>
    <row r="118" spans="3:13" ht="11.25">
      <c r="C118" s="2" t="s">
        <v>185</v>
      </c>
      <c r="D118" s="2" t="s">
        <v>543</v>
      </c>
      <c r="E118" s="95">
        <v>0</v>
      </c>
      <c r="F118" s="95">
        <v>0</v>
      </c>
      <c r="G118" s="95">
        <v>0</v>
      </c>
      <c r="H118" s="95">
        <v>0</v>
      </c>
      <c r="I118" s="95">
        <v>0</v>
      </c>
      <c r="J118" s="95">
        <v>8</v>
      </c>
      <c r="K118" s="95">
        <v>0</v>
      </c>
      <c r="L118" s="95">
        <v>0</v>
      </c>
      <c r="M118" s="92">
        <f t="shared" si="9"/>
        <v>8</v>
      </c>
    </row>
    <row r="119" spans="3:13" ht="11.25">
      <c r="C119" s="2" t="s">
        <v>186</v>
      </c>
      <c r="D119" s="2" t="s">
        <v>542</v>
      </c>
      <c r="E119" s="95">
        <v>0</v>
      </c>
      <c r="F119" s="95">
        <v>0</v>
      </c>
      <c r="G119" s="95">
        <v>0</v>
      </c>
      <c r="H119" s="95">
        <v>0</v>
      </c>
      <c r="I119" s="95">
        <v>0</v>
      </c>
      <c r="J119" s="95">
        <v>3</v>
      </c>
      <c r="K119" s="95">
        <v>0</v>
      </c>
      <c r="L119" s="95">
        <v>0</v>
      </c>
      <c r="M119" s="92">
        <f t="shared" si="9"/>
        <v>3</v>
      </c>
    </row>
    <row r="120" spans="3:13" ht="11.25">
      <c r="C120" s="2" t="s">
        <v>187</v>
      </c>
      <c r="D120" s="2" t="s">
        <v>188</v>
      </c>
      <c r="E120" s="95">
        <v>0</v>
      </c>
      <c r="F120" s="95">
        <v>0</v>
      </c>
      <c r="G120" s="95">
        <v>0</v>
      </c>
      <c r="H120" s="95">
        <v>0</v>
      </c>
      <c r="I120" s="95">
        <v>0</v>
      </c>
      <c r="J120" s="95">
        <v>10</v>
      </c>
      <c r="K120" s="95">
        <v>0</v>
      </c>
      <c r="L120" s="95">
        <v>0</v>
      </c>
      <c r="M120" s="92">
        <f t="shared" si="9"/>
        <v>10</v>
      </c>
    </row>
    <row r="121" spans="2:13" ht="11.25">
      <c r="B121" s="113" t="s">
        <v>193</v>
      </c>
      <c r="E121" s="92">
        <f aca="true" t="shared" si="14" ref="E121:L121">SUM(E122:E129)</f>
        <v>65</v>
      </c>
      <c r="F121" s="92">
        <f t="shared" si="14"/>
        <v>92</v>
      </c>
      <c r="G121" s="92">
        <f t="shared" si="14"/>
        <v>148</v>
      </c>
      <c r="H121" s="92">
        <f t="shared" si="14"/>
        <v>221</v>
      </c>
      <c r="I121" s="92">
        <f t="shared" si="14"/>
        <v>0</v>
      </c>
      <c r="J121" s="92">
        <f t="shared" si="14"/>
        <v>36</v>
      </c>
      <c r="K121" s="92">
        <f t="shared" si="14"/>
        <v>0</v>
      </c>
      <c r="L121" s="92">
        <f t="shared" si="14"/>
        <v>89</v>
      </c>
      <c r="M121" s="92">
        <f t="shared" si="9"/>
        <v>651</v>
      </c>
    </row>
    <row r="122" spans="3:13" ht="11.25">
      <c r="C122" s="2" t="s">
        <v>201</v>
      </c>
      <c r="D122" s="2" t="s">
        <v>202</v>
      </c>
      <c r="E122" s="92">
        <v>50</v>
      </c>
      <c r="F122" s="92">
        <v>60</v>
      </c>
      <c r="G122" s="92">
        <v>72</v>
      </c>
      <c r="H122" s="92">
        <v>101</v>
      </c>
      <c r="I122" s="92">
        <v>0</v>
      </c>
      <c r="J122" s="92">
        <v>30</v>
      </c>
      <c r="K122" s="92">
        <v>0</v>
      </c>
      <c r="L122" s="92">
        <v>0</v>
      </c>
      <c r="M122" s="92">
        <f t="shared" si="9"/>
        <v>313</v>
      </c>
    </row>
    <row r="123" spans="3:13" ht="11.25">
      <c r="C123" s="2" t="s">
        <v>203</v>
      </c>
      <c r="D123" s="2" t="s">
        <v>204</v>
      </c>
      <c r="E123" s="95">
        <v>3</v>
      </c>
      <c r="F123" s="95">
        <v>6</v>
      </c>
      <c r="G123" s="95">
        <v>20</v>
      </c>
      <c r="H123" s="95">
        <v>22</v>
      </c>
      <c r="I123" s="95">
        <v>0</v>
      </c>
      <c r="J123" s="95">
        <v>0</v>
      </c>
      <c r="K123" s="95">
        <v>0</v>
      </c>
      <c r="L123" s="95">
        <v>0</v>
      </c>
      <c r="M123" s="92">
        <f t="shared" si="9"/>
        <v>51</v>
      </c>
    </row>
    <row r="124" spans="3:13" ht="11.25">
      <c r="C124" s="2" t="s">
        <v>205</v>
      </c>
      <c r="D124" s="2" t="s">
        <v>206</v>
      </c>
      <c r="E124" s="92">
        <v>12</v>
      </c>
      <c r="F124" s="92">
        <v>26</v>
      </c>
      <c r="G124" s="92">
        <v>56</v>
      </c>
      <c r="H124" s="92">
        <v>98</v>
      </c>
      <c r="I124" s="92">
        <v>0</v>
      </c>
      <c r="J124" s="92">
        <v>0</v>
      </c>
      <c r="K124" s="92">
        <v>0</v>
      </c>
      <c r="L124" s="92">
        <v>0</v>
      </c>
      <c r="M124" s="92">
        <f t="shared" si="9"/>
        <v>192</v>
      </c>
    </row>
    <row r="125" spans="3:13" ht="11.25">
      <c r="C125" s="2" t="s">
        <v>720</v>
      </c>
      <c r="D125" s="2" t="s">
        <v>721</v>
      </c>
      <c r="E125" s="95">
        <v>0</v>
      </c>
      <c r="F125" s="95">
        <v>0</v>
      </c>
      <c r="G125" s="95">
        <v>0</v>
      </c>
      <c r="H125" s="95">
        <v>0</v>
      </c>
      <c r="I125" s="95">
        <v>0</v>
      </c>
      <c r="J125" s="95">
        <v>1</v>
      </c>
      <c r="K125" s="95">
        <v>0</v>
      </c>
      <c r="L125" s="95">
        <v>0</v>
      </c>
      <c r="M125" s="92">
        <f>SUM(E125:L125)</f>
        <v>1</v>
      </c>
    </row>
    <row r="126" spans="3:13" ht="11.25">
      <c r="C126" s="2" t="s">
        <v>196</v>
      </c>
      <c r="D126" s="2" t="s">
        <v>197</v>
      </c>
      <c r="E126" s="95">
        <v>0</v>
      </c>
      <c r="F126" s="95">
        <v>0</v>
      </c>
      <c r="G126" s="95">
        <v>0</v>
      </c>
      <c r="H126" s="95">
        <v>0</v>
      </c>
      <c r="I126" s="95">
        <v>0</v>
      </c>
      <c r="J126" s="95">
        <v>2</v>
      </c>
      <c r="K126" s="95">
        <v>0</v>
      </c>
      <c r="L126" s="95">
        <v>0</v>
      </c>
      <c r="M126" s="92">
        <f t="shared" si="9"/>
        <v>2</v>
      </c>
    </row>
    <row r="127" spans="3:13" ht="11.25">
      <c r="C127" s="2" t="s">
        <v>198</v>
      </c>
      <c r="D127" s="2" t="s">
        <v>199</v>
      </c>
      <c r="E127" s="95">
        <v>0</v>
      </c>
      <c r="F127" s="95">
        <v>0</v>
      </c>
      <c r="G127" s="95">
        <v>0</v>
      </c>
      <c r="H127" s="95">
        <v>0</v>
      </c>
      <c r="I127" s="95">
        <v>0</v>
      </c>
      <c r="J127" s="95">
        <v>2</v>
      </c>
      <c r="K127" s="95">
        <v>0</v>
      </c>
      <c r="L127" s="95">
        <v>0</v>
      </c>
      <c r="M127" s="92">
        <f t="shared" si="9"/>
        <v>2</v>
      </c>
    </row>
    <row r="128" spans="3:13" ht="11.25">
      <c r="C128" s="2" t="s">
        <v>194</v>
      </c>
      <c r="D128" s="2" t="s">
        <v>195</v>
      </c>
      <c r="E128" s="95">
        <v>0</v>
      </c>
      <c r="F128" s="95">
        <v>0</v>
      </c>
      <c r="G128" s="95">
        <v>0</v>
      </c>
      <c r="H128" s="95">
        <v>0</v>
      </c>
      <c r="I128" s="95">
        <v>0</v>
      </c>
      <c r="J128" s="95">
        <v>0</v>
      </c>
      <c r="K128" s="95">
        <v>0</v>
      </c>
      <c r="L128" s="95">
        <v>89</v>
      </c>
      <c r="M128" s="92">
        <f t="shared" si="9"/>
        <v>89</v>
      </c>
    </row>
    <row r="129" spans="3:13" ht="11.25">
      <c r="C129" s="2" t="s">
        <v>200</v>
      </c>
      <c r="D129" s="2" t="s">
        <v>592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95">
        <v>1</v>
      </c>
      <c r="K129" s="95">
        <v>0</v>
      </c>
      <c r="L129" s="95">
        <v>0</v>
      </c>
      <c r="M129" s="92">
        <f t="shared" si="9"/>
        <v>1</v>
      </c>
    </row>
    <row r="130" spans="2:13" ht="11.25">
      <c r="B130" s="113" t="s">
        <v>207</v>
      </c>
      <c r="E130" s="92">
        <f>SUM(E131:E135)</f>
        <v>15</v>
      </c>
      <c r="F130" s="92">
        <f aca="true" t="shared" si="15" ref="F130:L130">SUM(F131:F135)</f>
        <v>25</v>
      </c>
      <c r="G130" s="92">
        <f t="shared" si="15"/>
        <v>42</v>
      </c>
      <c r="H130" s="92">
        <f t="shared" si="15"/>
        <v>73</v>
      </c>
      <c r="I130" s="92">
        <f t="shared" si="15"/>
        <v>0</v>
      </c>
      <c r="J130" s="92">
        <f t="shared" si="15"/>
        <v>13</v>
      </c>
      <c r="K130" s="92">
        <f t="shared" si="15"/>
        <v>0</v>
      </c>
      <c r="L130" s="92">
        <f t="shared" si="15"/>
        <v>0</v>
      </c>
      <c r="M130" s="92">
        <f t="shared" si="9"/>
        <v>168</v>
      </c>
    </row>
    <row r="131" spans="3:13" ht="11.25">
      <c r="C131" s="2" t="s">
        <v>208</v>
      </c>
      <c r="D131" s="2" t="s">
        <v>209</v>
      </c>
      <c r="E131" s="92">
        <v>11</v>
      </c>
      <c r="F131" s="92">
        <v>12</v>
      </c>
      <c r="G131" s="92">
        <v>13</v>
      </c>
      <c r="H131" s="92">
        <v>19</v>
      </c>
      <c r="I131" s="92">
        <v>0</v>
      </c>
      <c r="J131" s="92">
        <v>0</v>
      </c>
      <c r="K131" s="92">
        <v>0</v>
      </c>
      <c r="L131" s="92">
        <v>0</v>
      </c>
      <c r="M131" s="92">
        <f t="shared" si="9"/>
        <v>55</v>
      </c>
    </row>
    <row r="132" spans="3:13" ht="11.25">
      <c r="C132" s="2" t="s">
        <v>210</v>
      </c>
      <c r="D132" s="2" t="s">
        <v>211</v>
      </c>
      <c r="E132" s="92">
        <v>2</v>
      </c>
      <c r="F132" s="92">
        <v>5</v>
      </c>
      <c r="G132" s="92">
        <v>8</v>
      </c>
      <c r="H132" s="92">
        <v>16</v>
      </c>
      <c r="I132" s="92">
        <v>0</v>
      </c>
      <c r="J132" s="92">
        <v>0</v>
      </c>
      <c r="K132" s="92">
        <v>0</v>
      </c>
      <c r="L132" s="92">
        <v>0</v>
      </c>
      <c r="M132" s="92">
        <f t="shared" si="9"/>
        <v>31</v>
      </c>
    </row>
    <row r="133" spans="3:13" ht="11.25">
      <c r="C133" s="2" t="s">
        <v>212</v>
      </c>
      <c r="D133" s="2" t="s">
        <v>213</v>
      </c>
      <c r="E133" s="92">
        <v>1</v>
      </c>
      <c r="F133" s="92">
        <v>5</v>
      </c>
      <c r="G133" s="92">
        <v>13</v>
      </c>
      <c r="H133" s="92">
        <v>18</v>
      </c>
      <c r="I133" s="92">
        <v>0</v>
      </c>
      <c r="J133" s="92">
        <v>0</v>
      </c>
      <c r="K133" s="92">
        <v>0</v>
      </c>
      <c r="L133" s="92">
        <v>0</v>
      </c>
      <c r="M133" s="92">
        <f t="shared" si="9"/>
        <v>37</v>
      </c>
    </row>
    <row r="134" spans="3:13" ht="11.25">
      <c r="C134" s="2" t="s">
        <v>214</v>
      </c>
      <c r="D134" s="2" t="s">
        <v>215</v>
      </c>
      <c r="E134" s="92">
        <v>1</v>
      </c>
      <c r="F134" s="92">
        <v>3</v>
      </c>
      <c r="G134" s="92">
        <v>8</v>
      </c>
      <c r="H134" s="92">
        <v>20</v>
      </c>
      <c r="I134" s="92">
        <v>0</v>
      </c>
      <c r="J134" s="92">
        <v>0</v>
      </c>
      <c r="K134" s="92">
        <v>0</v>
      </c>
      <c r="L134" s="92">
        <v>0</v>
      </c>
      <c r="M134" s="92">
        <f t="shared" si="9"/>
        <v>32</v>
      </c>
    </row>
    <row r="135" spans="3:13" ht="11.25">
      <c r="C135" s="2" t="s">
        <v>216</v>
      </c>
      <c r="D135" s="2" t="s">
        <v>217</v>
      </c>
      <c r="E135" s="95">
        <v>0</v>
      </c>
      <c r="F135" s="95">
        <v>0</v>
      </c>
      <c r="G135" s="95">
        <v>0</v>
      </c>
      <c r="H135" s="95">
        <v>0</v>
      </c>
      <c r="I135" s="95">
        <v>0</v>
      </c>
      <c r="J135" s="95">
        <v>13</v>
      </c>
      <c r="K135" s="95">
        <v>0</v>
      </c>
      <c r="L135" s="95">
        <v>0</v>
      </c>
      <c r="M135" s="92">
        <f t="shared" si="9"/>
        <v>13</v>
      </c>
    </row>
    <row r="136" spans="2:13" ht="11.25">
      <c r="B136" s="113" t="s">
        <v>218</v>
      </c>
      <c r="E136" s="92">
        <f>SUM(E137:E139)</f>
        <v>77</v>
      </c>
      <c r="F136" s="92">
        <f>SUM(F137:F139)</f>
        <v>66</v>
      </c>
      <c r="G136" s="92">
        <f>SUM(G137:G139)</f>
        <v>79</v>
      </c>
      <c r="H136" s="92">
        <f>SUM(H137:H139)</f>
        <v>198</v>
      </c>
      <c r="I136" s="92">
        <f>SUM(I137:I139)</f>
        <v>0</v>
      </c>
      <c r="J136" s="92">
        <f>SUM(J137:J139)</f>
        <v>44</v>
      </c>
      <c r="K136" s="92">
        <f>SUM(K137:K139)</f>
        <v>0</v>
      </c>
      <c r="L136" s="92">
        <f>SUM(L137:L139)</f>
        <v>0</v>
      </c>
      <c r="M136" s="92">
        <f t="shared" si="9"/>
        <v>464</v>
      </c>
    </row>
    <row r="137" spans="3:13" ht="11.25">
      <c r="C137" s="2" t="s">
        <v>219</v>
      </c>
      <c r="D137" s="2" t="s">
        <v>220</v>
      </c>
      <c r="E137" s="92">
        <v>20</v>
      </c>
      <c r="F137" s="92">
        <v>15</v>
      </c>
      <c r="G137" s="92">
        <v>28</v>
      </c>
      <c r="H137" s="92">
        <v>83</v>
      </c>
      <c r="I137" s="92">
        <v>0</v>
      </c>
      <c r="J137" s="92">
        <v>44</v>
      </c>
      <c r="K137" s="92">
        <v>0</v>
      </c>
      <c r="L137" s="92">
        <v>0</v>
      </c>
      <c r="M137" s="92">
        <f t="shared" si="9"/>
        <v>190</v>
      </c>
    </row>
    <row r="138" spans="3:13" ht="11.25">
      <c r="C138" s="2" t="s">
        <v>221</v>
      </c>
      <c r="D138" s="2" t="s">
        <v>222</v>
      </c>
      <c r="E138" s="95">
        <v>0</v>
      </c>
      <c r="F138" s="95">
        <v>0</v>
      </c>
      <c r="G138" s="95">
        <v>0</v>
      </c>
      <c r="H138" s="95">
        <v>2</v>
      </c>
      <c r="I138" s="95">
        <v>0</v>
      </c>
      <c r="J138" s="95">
        <v>0</v>
      </c>
      <c r="K138" s="95">
        <v>0</v>
      </c>
      <c r="L138" s="95">
        <v>0</v>
      </c>
      <c r="M138" s="92">
        <f t="shared" si="9"/>
        <v>2</v>
      </c>
    </row>
    <row r="139" spans="3:13" ht="11.25">
      <c r="C139" s="2" t="s">
        <v>223</v>
      </c>
      <c r="D139" s="2" t="s">
        <v>224</v>
      </c>
      <c r="E139" s="92">
        <v>57</v>
      </c>
      <c r="F139" s="92">
        <v>51</v>
      </c>
      <c r="G139" s="92">
        <v>51</v>
      </c>
      <c r="H139" s="92">
        <v>113</v>
      </c>
      <c r="I139" s="92">
        <v>0</v>
      </c>
      <c r="J139" s="92">
        <v>0</v>
      </c>
      <c r="K139" s="92">
        <v>0</v>
      </c>
      <c r="L139" s="92">
        <v>0</v>
      </c>
      <c r="M139" s="92">
        <f t="shared" si="9"/>
        <v>272</v>
      </c>
    </row>
    <row r="140" spans="2:13" ht="11.25">
      <c r="B140" s="113" t="s">
        <v>544</v>
      </c>
      <c r="E140" s="92">
        <f>SUM(E141:E147)</f>
        <v>24</v>
      </c>
      <c r="F140" s="92">
        <f aca="true" t="shared" si="16" ref="F140:L140">SUM(F141:F147)</f>
        <v>29</v>
      </c>
      <c r="G140" s="92">
        <f t="shared" si="16"/>
        <v>48</v>
      </c>
      <c r="H140" s="92">
        <f t="shared" si="16"/>
        <v>85</v>
      </c>
      <c r="I140" s="92">
        <f t="shared" si="16"/>
        <v>0</v>
      </c>
      <c r="J140" s="92">
        <f t="shared" si="16"/>
        <v>26</v>
      </c>
      <c r="K140" s="92">
        <f t="shared" si="16"/>
        <v>0</v>
      </c>
      <c r="L140" s="92">
        <f t="shared" si="16"/>
        <v>0</v>
      </c>
      <c r="M140" s="92">
        <f t="shared" si="9"/>
        <v>212</v>
      </c>
    </row>
    <row r="141" spans="3:13" ht="11.25">
      <c r="C141" s="2" t="s">
        <v>225</v>
      </c>
      <c r="D141" s="2" t="s">
        <v>226</v>
      </c>
      <c r="E141" s="92">
        <v>1</v>
      </c>
      <c r="F141" s="92">
        <v>2</v>
      </c>
      <c r="G141" s="92">
        <v>2</v>
      </c>
      <c r="H141" s="92">
        <v>3</v>
      </c>
      <c r="I141" s="92">
        <v>0</v>
      </c>
      <c r="J141" s="92">
        <v>0</v>
      </c>
      <c r="K141" s="92">
        <v>0</v>
      </c>
      <c r="L141" s="92">
        <v>0</v>
      </c>
      <c r="M141" s="92">
        <f t="shared" si="9"/>
        <v>8</v>
      </c>
    </row>
    <row r="142" spans="3:13" ht="11.25">
      <c r="C142" s="2" t="s">
        <v>227</v>
      </c>
      <c r="D142" s="2" t="s">
        <v>228</v>
      </c>
      <c r="E142" s="92">
        <v>3</v>
      </c>
      <c r="F142" s="92">
        <v>1</v>
      </c>
      <c r="G142" s="92">
        <v>3</v>
      </c>
      <c r="H142" s="92">
        <v>5</v>
      </c>
      <c r="I142" s="92">
        <v>0</v>
      </c>
      <c r="J142" s="92">
        <v>0</v>
      </c>
      <c r="K142" s="92">
        <v>0</v>
      </c>
      <c r="L142" s="92">
        <v>0</v>
      </c>
      <c r="M142" s="92">
        <f t="shared" si="9"/>
        <v>12</v>
      </c>
    </row>
    <row r="143" spans="3:13" ht="11.25">
      <c r="C143" s="2" t="s">
        <v>229</v>
      </c>
      <c r="D143" s="2" t="s">
        <v>230</v>
      </c>
      <c r="E143" s="92">
        <v>0</v>
      </c>
      <c r="F143" s="92">
        <v>2</v>
      </c>
      <c r="G143" s="92">
        <v>4</v>
      </c>
      <c r="H143" s="92">
        <v>5</v>
      </c>
      <c r="I143" s="92">
        <v>0</v>
      </c>
      <c r="J143" s="92">
        <v>0</v>
      </c>
      <c r="K143" s="92">
        <v>0</v>
      </c>
      <c r="L143" s="92">
        <v>0</v>
      </c>
      <c r="M143" s="92">
        <f t="shared" si="9"/>
        <v>11</v>
      </c>
    </row>
    <row r="144" spans="3:13" ht="11.25">
      <c r="C144" s="2" t="s">
        <v>231</v>
      </c>
      <c r="D144" s="2" t="s">
        <v>232</v>
      </c>
      <c r="E144" s="92">
        <v>1</v>
      </c>
      <c r="F144" s="92">
        <v>4</v>
      </c>
      <c r="G144" s="92">
        <v>0</v>
      </c>
      <c r="H144" s="92">
        <v>1</v>
      </c>
      <c r="I144" s="92">
        <v>0</v>
      </c>
      <c r="J144" s="92">
        <v>0</v>
      </c>
      <c r="K144" s="92">
        <v>0</v>
      </c>
      <c r="L144" s="92">
        <v>0</v>
      </c>
      <c r="M144" s="92">
        <f t="shared" si="9"/>
        <v>6</v>
      </c>
    </row>
    <row r="145" spans="3:13" ht="11.25">
      <c r="C145" s="2" t="s">
        <v>233</v>
      </c>
      <c r="D145" s="2" t="s">
        <v>234</v>
      </c>
      <c r="E145" s="95">
        <v>0</v>
      </c>
      <c r="F145" s="95">
        <v>0</v>
      </c>
      <c r="G145" s="95">
        <v>0</v>
      </c>
      <c r="H145" s="95">
        <v>0</v>
      </c>
      <c r="I145" s="95">
        <v>0</v>
      </c>
      <c r="J145" s="95">
        <v>26</v>
      </c>
      <c r="K145" s="95">
        <v>0</v>
      </c>
      <c r="L145" s="95">
        <v>0</v>
      </c>
      <c r="M145" s="92">
        <f t="shared" si="9"/>
        <v>26</v>
      </c>
    </row>
    <row r="146" spans="3:13" ht="11.25">
      <c r="C146" s="2" t="s">
        <v>235</v>
      </c>
      <c r="D146" s="2" t="s">
        <v>236</v>
      </c>
      <c r="E146" s="92">
        <v>5</v>
      </c>
      <c r="F146" s="92">
        <v>7</v>
      </c>
      <c r="G146" s="92">
        <v>16</v>
      </c>
      <c r="H146" s="92">
        <v>27</v>
      </c>
      <c r="I146" s="92">
        <v>0</v>
      </c>
      <c r="J146" s="92">
        <v>0</v>
      </c>
      <c r="K146" s="92">
        <v>0</v>
      </c>
      <c r="L146" s="92">
        <v>0</v>
      </c>
      <c r="M146" s="92">
        <f t="shared" si="9"/>
        <v>55</v>
      </c>
    </row>
    <row r="147" spans="3:13" ht="11.25">
      <c r="C147" s="2" t="s">
        <v>237</v>
      </c>
      <c r="D147" s="2" t="s">
        <v>238</v>
      </c>
      <c r="E147" s="92">
        <v>14</v>
      </c>
      <c r="F147" s="92">
        <v>13</v>
      </c>
      <c r="G147" s="92">
        <v>23</v>
      </c>
      <c r="H147" s="92">
        <v>44</v>
      </c>
      <c r="I147" s="92">
        <v>0</v>
      </c>
      <c r="J147" s="92">
        <v>0</v>
      </c>
      <c r="K147" s="92">
        <v>0</v>
      </c>
      <c r="L147" s="92">
        <v>0</v>
      </c>
      <c r="M147" s="92">
        <f>SUM(E147:L147)</f>
        <v>94</v>
      </c>
    </row>
    <row r="148" spans="2:13" ht="11.25">
      <c r="B148" s="113" t="s">
        <v>239</v>
      </c>
      <c r="E148" s="92">
        <f>SUM(E149:E156)</f>
        <v>85</v>
      </c>
      <c r="F148" s="92">
        <f aca="true" t="shared" si="17" ref="F148:L148">SUM(F149:F156)</f>
        <v>71</v>
      </c>
      <c r="G148" s="92">
        <f t="shared" si="17"/>
        <v>86</v>
      </c>
      <c r="H148" s="92">
        <f t="shared" si="17"/>
        <v>106</v>
      </c>
      <c r="I148" s="92">
        <f t="shared" si="17"/>
        <v>0</v>
      </c>
      <c r="J148" s="92">
        <f t="shared" si="17"/>
        <v>78</v>
      </c>
      <c r="K148" s="92">
        <f t="shared" si="17"/>
        <v>0</v>
      </c>
      <c r="L148" s="92">
        <f t="shared" si="17"/>
        <v>17</v>
      </c>
      <c r="M148" s="92">
        <f aca="true" t="shared" si="18" ref="M148:M214">SUM(E148:L148)</f>
        <v>443</v>
      </c>
    </row>
    <row r="149" spans="3:13" ht="11.25">
      <c r="C149" s="2" t="s">
        <v>242</v>
      </c>
      <c r="D149" s="2" t="s">
        <v>243</v>
      </c>
      <c r="E149" s="92">
        <v>11</v>
      </c>
      <c r="F149" s="92">
        <v>2</v>
      </c>
      <c r="G149" s="92">
        <v>9</v>
      </c>
      <c r="H149" s="92">
        <v>19</v>
      </c>
      <c r="I149" s="92">
        <v>0</v>
      </c>
      <c r="J149" s="92">
        <v>19</v>
      </c>
      <c r="K149" s="92">
        <v>0</v>
      </c>
      <c r="L149" s="92">
        <v>0</v>
      </c>
      <c r="M149" s="92">
        <f t="shared" si="18"/>
        <v>60</v>
      </c>
    </row>
    <row r="150" spans="3:13" ht="11.25">
      <c r="C150" s="2" t="s">
        <v>244</v>
      </c>
      <c r="D150" s="2" t="s">
        <v>245</v>
      </c>
      <c r="E150" s="92">
        <v>21</v>
      </c>
      <c r="F150" s="92">
        <v>20</v>
      </c>
      <c r="G150" s="92">
        <v>26</v>
      </c>
      <c r="H150" s="92">
        <v>22</v>
      </c>
      <c r="I150" s="92">
        <v>0</v>
      </c>
      <c r="J150" s="92">
        <v>44</v>
      </c>
      <c r="K150" s="92">
        <v>0</v>
      </c>
      <c r="L150" s="92">
        <v>0</v>
      </c>
      <c r="M150" s="92">
        <f t="shared" si="18"/>
        <v>133</v>
      </c>
    </row>
    <row r="151" spans="3:13" ht="11.25">
      <c r="C151" s="2" t="s">
        <v>246</v>
      </c>
      <c r="D151" s="2" t="s">
        <v>247</v>
      </c>
      <c r="E151" s="95">
        <v>4</v>
      </c>
      <c r="F151" s="95">
        <v>0</v>
      </c>
      <c r="G151" s="95">
        <v>4</v>
      </c>
      <c r="H151" s="95">
        <v>2</v>
      </c>
      <c r="I151" s="95">
        <v>0</v>
      </c>
      <c r="J151" s="95">
        <v>0</v>
      </c>
      <c r="K151" s="95">
        <v>0</v>
      </c>
      <c r="L151" s="95">
        <v>0</v>
      </c>
      <c r="M151" s="92">
        <f t="shared" si="18"/>
        <v>10</v>
      </c>
    </row>
    <row r="152" spans="3:13" ht="11.25">
      <c r="C152" s="2" t="s">
        <v>248</v>
      </c>
      <c r="D152" s="2" t="s">
        <v>249</v>
      </c>
      <c r="E152" s="95">
        <v>0</v>
      </c>
      <c r="F152" s="95">
        <v>0</v>
      </c>
      <c r="G152" s="95">
        <v>0</v>
      </c>
      <c r="H152" s="95">
        <v>0</v>
      </c>
      <c r="I152" s="95">
        <v>0</v>
      </c>
      <c r="J152" s="95">
        <v>7</v>
      </c>
      <c r="K152" s="95">
        <v>0</v>
      </c>
      <c r="L152" s="95">
        <v>0</v>
      </c>
      <c r="M152" s="92">
        <f t="shared" si="18"/>
        <v>7</v>
      </c>
    </row>
    <row r="153" spans="3:13" ht="11.25">
      <c r="C153" s="2" t="s">
        <v>250</v>
      </c>
      <c r="D153" s="2" t="s">
        <v>251</v>
      </c>
      <c r="E153" s="95">
        <v>0</v>
      </c>
      <c r="F153" s="95">
        <v>0</v>
      </c>
      <c r="G153" s="95">
        <v>0</v>
      </c>
      <c r="H153" s="95">
        <v>0</v>
      </c>
      <c r="I153" s="95">
        <v>0</v>
      </c>
      <c r="J153" s="95">
        <v>5</v>
      </c>
      <c r="K153" s="95">
        <v>0</v>
      </c>
      <c r="L153" s="95">
        <v>0</v>
      </c>
      <c r="M153" s="92">
        <f t="shared" si="18"/>
        <v>5</v>
      </c>
    </row>
    <row r="154" spans="3:13" ht="11.25">
      <c r="C154" s="2" t="s">
        <v>252</v>
      </c>
      <c r="D154" s="2" t="s">
        <v>253</v>
      </c>
      <c r="E154" s="92">
        <v>49</v>
      </c>
      <c r="F154" s="92">
        <v>49</v>
      </c>
      <c r="G154" s="92">
        <v>47</v>
      </c>
      <c r="H154" s="92">
        <v>63</v>
      </c>
      <c r="I154" s="92">
        <v>0</v>
      </c>
      <c r="J154" s="92">
        <v>0</v>
      </c>
      <c r="K154" s="92">
        <v>0</v>
      </c>
      <c r="L154" s="92">
        <v>0</v>
      </c>
      <c r="M154" s="92">
        <f t="shared" si="18"/>
        <v>208</v>
      </c>
    </row>
    <row r="155" spans="3:13" ht="11.25">
      <c r="C155" s="2" t="s">
        <v>254</v>
      </c>
      <c r="D155" s="2" t="s">
        <v>545</v>
      </c>
      <c r="E155" s="95">
        <v>0</v>
      </c>
      <c r="F155" s="95">
        <v>0</v>
      </c>
      <c r="G155" s="95">
        <v>0</v>
      </c>
      <c r="H155" s="95">
        <v>0</v>
      </c>
      <c r="I155" s="95">
        <v>0</v>
      </c>
      <c r="J155" s="95">
        <v>3</v>
      </c>
      <c r="K155" s="95">
        <v>0</v>
      </c>
      <c r="L155" s="95">
        <v>0</v>
      </c>
      <c r="M155" s="92">
        <f t="shared" si="18"/>
        <v>3</v>
      </c>
    </row>
    <row r="156" spans="3:13" ht="11.25">
      <c r="C156" s="2" t="s">
        <v>240</v>
      </c>
      <c r="D156" s="2" t="s">
        <v>241</v>
      </c>
      <c r="E156" s="95">
        <v>0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17</v>
      </c>
      <c r="M156" s="92">
        <f t="shared" si="18"/>
        <v>17</v>
      </c>
    </row>
    <row r="157" spans="2:13" ht="11.25">
      <c r="B157" s="113" t="s">
        <v>255</v>
      </c>
      <c r="E157" s="92">
        <f aca="true" t="shared" si="19" ref="E157:L157">SUM(E158)</f>
        <v>1</v>
      </c>
      <c r="F157" s="92">
        <f t="shared" si="19"/>
        <v>8</v>
      </c>
      <c r="G157" s="92">
        <f t="shared" si="19"/>
        <v>20</v>
      </c>
      <c r="H157" s="92">
        <f t="shared" si="19"/>
        <v>18</v>
      </c>
      <c r="I157" s="92">
        <f t="shared" si="19"/>
        <v>0</v>
      </c>
      <c r="J157" s="92">
        <f t="shared" si="19"/>
        <v>0</v>
      </c>
      <c r="K157" s="92">
        <f t="shared" si="19"/>
        <v>0</v>
      </c>
      <c r="L157" s="92">
        <f t="shared" si="19"/>
        <v>0</v>
      </c>
      <c r="M157" s="92">
        <f t="shared" si="18"/>
        <v>47</v>
      </c>
    </row>
    <row r="158" spans="3:13" ht="11.25">
      <c r="C158" s="2" t="s">
        <v>256</v>
      </c>
      <c r="D158" s="2" t="s">
        <v>257</v>
      </c>
      <c r="E158" s="95">
        <v>1</v>
      </c>
      <c r="F158" s="95">
        <v>8</v>
      </c>
      <c r="G158" s="95">
        <v>20</v>
      </c>
      <c r="H158" s="95">
        <v>18</v>
      </c>
      <c r="I158" s="95">
        <v>0</v>
      </c>
      <c r="J158" s="95">
        <v>0</v>
      </c>
      <c r="K158" s="95">
        <v>0</v>
      </c>
      <c r="L158" s="95">
        <v>0</v>
      </c>
      <c r="M158" s="92">
        <f t="shared" si="18"/>
        <v>47</v>
      </c>
    </row>
    <row r="159" spans="2:13" ht="11.25">
      <c r="B159" s="113" t="s">
        <v>258</v>
      </c>
      <c r="E159" s="92">
        <f>SUM(E160:E163)</f>
        <v>36</v>
      </c>
      <c r="F159" s="92">
        <f aca="true" t="shared" si="20" ref="F159:L159">SUM(F160:F163)</f>
        <v>22</v>
      </c>
      <c r="G159" s="92">
        <f t="shared" si="20"/>
        <v>26</v>
      </c>
      <c r="H159" s="92">
        <f t="shared" si="20"/>
        <v>29</v>
      </c>
      <c r="I159" s="92">
        <f t="shared" si="20"/>
        <v>0</v>
      </c>
      <c r="J159" s="92">
        <f t="shared" si="20"/>
        <v>0</v>
      </c>
      <c r="K159" s="92">
        <f t="shared" si="20"/>
        <v>0</v>
      </c>
      <c r="L159" s="92">
        <f t="shared" si="20"/>
        <v>0</v>
      </c>
      <c r="M159" s="92">
        <f t="shared" si="18"/>
        <v>113</v>
      </c>
    </row>
    <row r="160" spans="3:13" ht="11.25">
      <c r="C160" s="2" t="s">
        <v>259</v>
      </c>
      <c r="D160" s="2" t="s">
        <v>260</v>
      </c>
      <c r="E160" s="92">
        <v>9</v>
      </c>
      <c r="F160" s="92">
        <v>5</v>
      </c>
      <c r="G160" s="92">
        <v>2</v>
      </c>
      <c r="H160" s="92">
        <v>10</v>
      </c>
      <c r="I160" s="92">
        <v>0</v>
      </c>
      <c r="J160" s="92">
        <v>0</v>
      </c>
      <c r="K160" s="92">
        <v>0</v>
      </c>
      <c r="L160" s="92">
        <v>0</v>
      </c>
      <c r="M160" s="92">
        <f t="shared" si="18"/>
        <v>26</v>
      </c>
    </row>
    <row r="161" spans="3:13" ht="11.25">
      <c r="C161" s="2" t="s">
        <v>261</v>
      </c>
      <c r="D161" s="2" t="s">
        <v>262</v>
      </c>
      <c r="E161" s="95">
        <v>0</v>
      </c>
      <c r="F161" s="95">
        <v>0</v>
      </c>
      <c r="G161" s="95">
        <v>2</v>
      </c>
      <c r="H161" s="95">
        <v>3</v>
      </c>
      <c r="I161" s="95">
        <v>0</v>
      </c>
      <c r="J161" s="95">
        <v>0</v>
      </c>
      <c r="K161" s="95">
        <v>0</v>
      </c>
      <c r="L161" s="95">
        <v>0</v>
      </c>
      <c r="M161" s="92">
        <f t="shared" si="18"/>
        <v>5</v>
      </c>
    </row>
    <row r="162" spans="3:13" ht="11.25">
      <c r="C162" s="2" t="s">
        <v>263</v>
      </c>
      <c r="D162" s="2" t="s">
        <v>264</v>
      </c>
      <c r="E162" s="92">
        <v>21</v>
      </c>
      <c r="F162" s="92">
        <v>10</v>
      </c>
      <c r="G162" s="92">
        <v>16</v>
      </c>
      <c r="H162" s="92">
        <v>1</v>
      </c>
      <c r="I162" s="92">
        <v>0</v>
      </c>
      <c r="J162" s="92">
        <v>0</v>
      </c>
      <c r="K162" s="92">
        <v>0</v>
      </c>
      <c r="L162" s="92">
        <v>0</v>
      </c>
      <c r="M162" s="92">
        <f t="shared" si="18"/>
        <v>48</v>
      </c>
    </row>
    <row r="163" spans="3:13" ht="11.25">
      <c r="C163" s="2" t="s">
        <v>265</v>
      </c>
      <c r="D163" s="2" t="s">
        <v>266</v>
      </c>
      <c r="E163" s="92">
        <v>6</v>
      </c>
      <c r="F163" s="92">
        <v>7</v>
      </c>
      <c r="G163" s="92">
        <v>6</v>
      </c>
      <c r="H163" s="92">
        <v>15</v>
      </c>
      <c r="I163" s="92">
        <v>0</v>
      </c>
      <c r="J163" s="92">
        <v>0</v>
      </c>
      <c r="K163" s="92">
        <v>0</v>
      </c>
      <c r="L163" s="92">
        <v>0</v>
      </c>
      <c r="M163" s="92">
        <f t="shared" si="18"/>
        <v>34</v>
      </c>
    </row>
    <row r="164" spans="2:13" ht="11.25">
      <c r="B164" s="113" t="s">
        <v>267</v>
      </c>
      <c r="E164" s="92">
        <f>SUM(E165:E170)</f>
        <v>32</v>
      </c>
      <c r="F164" s="92">
        <f aca="true" t="shared" si="21" ref="F164:L164">SUM(F165:F170)</f>
        <v>48</v>
      </c>
      <c r="G164" s="92">
        <f t="shared" si="21"/>
        <v>99</v>
      </c>
      <c r="H164" s="92">
        <f t="shared" si="21"/>
        <v>125</v>
      </c>
      <c r="I164" s="92">
        <f t="shared" si="21"/>
        <v>0</v>
      </c>
      <c r="J164" s="92">
        <f t="shared" si="21"/>
        <v>29</v>
      </c>
      <c r="K164" s="92">
        <f t="shared" si="21"/>
        <v>0</v>
      </c>
      <c r="L164" s="92">
        <f t="shared" si="21"/>
        <v>0</v>
      </c>
      <c r="M164" s="92">
        <f t="shared" si="18"/>
        <v>333</v>
      </c>
    </row>
    <row r="165" spans="3:13" ht="11.25">
      <c r="C165" s="2" t="s">
        <v>268</v>
      </c>
      <c r="D165" s="2" t="s">
        <v>269</v>
      </c>
      <c r="E165" s="92">
        <v>32</v>
      </c>
      <c r="F165" s="92">
        <v>42</v>
      </c>
      <c r="G165" s="92">
        <v>98</v>
      </c>
      <c r="H165" s="92">
        <v>120</v>
      </c>
      <c r="I165" s="92">
        <v>0</v>
      </c>
      <c r="J165" s="92">
        <v>7</v>
      </c>
      <c r="K165" s="92">
        <v>0</v>
      </c>
      <c r="L165" s="92">
        <v>0</v>
      </c>
      <c r="M165" s="92">
        <f t="shared" si="18"/>
        <v>299</v>
      </c>
    </row>
    <row r="166" spans="3:13" ht="11.25">
      <c r="C166" s="2" t="s">
        <v>270</v>
      </c>
      <c r="D166" s="2" t="s">
        <v>271</v>
      </c>
      <c r="E166" s="92">
        <v>0</v>
      </c>
      <c r="F166" s="92">
        <v>1</v>
      </c>
      <c r="G166" s="92">
        <v>0</v>
      </c>
      <c r="H166" s="92">
        <v>0</v>
      </c>
      <c r="I166" s="92">
        <v>0</v>
      </c>
      <c r="J166" s="92">
        <v>3</v>
      </c>
      <c r="K166" s="92">
        <v>0</v>
      </c>
      <c r="L166" s="92">
        <v>0</v>
      </c>
      <c r="M166" s="92">
        <f t="shared" si="18"/>
        <v>4</v>
      </c>
    </row>
    <row r="167" spans="3:13" ht="11.25">
      <c r="C167" s="2" t="s">
        <v>272</v>
      </c>
      <c r="D167" s="2" t="s">
        <v>546</v>
      </c>
      <c r="E167" s="95">
        <v>0</v>
      </c>
      <c r="F167" s="95">
        <v>0</v>
      </c>
      <c r="G167" s="95">
        <v>0</v>
      </c>
      <c r="H167" s="95">
        <v>0</v>
      </c>
      <c r="I167" s="95">
        <v>0</v>
      </c>
      <c r="J167" s="95">
        <v>10</v>
      </c>
      <c r="K167" s="95">
        <v>0</v>
      </c>
      <c r="L167" s="95">
        <v>0</v>
      </c>
      <c r="M167" s="92">
        <f t="shared" si="18"/>
        <v>10</v>
      </c>
    </row>
    <row r="168" spans="3:13" ht="11.25">
      <c r="C168" s="2" t="s">
        <v>273</v>
      </c>
      <c r="D168" s="2" t="s">
        <v>274</v>
      </c>
      <c r="E168" s="95">
        <v>0</v>
      </c>
      <c r="F168" s="95">
        <v>0</v>
      </c>
      <c r="G168" s="95">
        <v>0</v>
      </c>
      <c r="H168" s="95">
        <v>0</v>
      </c>
      <c r="I168" s="95">
        <v>0</v>
      </c>
      <c r="J168" s="95">
        <v>9</v>
      </c>
      <c r="K168" s="95">
        <v>0</v>
      </c>
      <c r="L168" s="95">
        <v>0</v>
      </c>
      <c r="M168" s="92">
        <f t="shared" si="18"/>
        <v>9</v>
      </c>
    </row>
    <row r="169" spans="3:13" ht="11.25">
      <c r="C169" s="2" t="s">
        <v>275</v>
      </c>
      <c r="D169" s="2" t="s">
        <v>276</v>
      </c>
      <c r="E169" s="95">
        <v>0</v>
      </c>
      <c r="F169" s="95">
        <v>1</v>
      </c>
      <c r="G169" s="95">
        <v>1</v>
      </c>
      <c r="H169" s="95">
        <v>3</v>
      </c>
      <c r="I169" s="95">
        <v>0</v>
      </c>
      <c r="J169" s="95">
        <v>0</v>
      </c>
      <c r="K169" s="95">
        <v>0</v>
      </c>
      <c r="L169" s="95">
        <v>0</v>
      </c>
      <c r="M169" s="92">
        <f t="shared" si="18"/>
        <v>5</v>
      </c>
    </row>
    <row r="170" spans="3:13" ht="11.25">
      <c r="C170" s="2" t="s">
        <v>277</v>
      </c>
      <c r="D170" s="2" t="s">
        <v>547</v>
      </c>
      <c r="E170" s="92">
        <v>0</v>
      </c>
      <c r="F170" s="92">
        <v>4</v>
      </c>
      <c r="G170" s="92">
        <v>0</v>
      </c>
      <c r="H170" s="92">
        <v>2</v>
      </c>
      <c r="I170" s="92">
        <v>0</v>
      </c>
      <c r="J170" s="92">
        <v>0</v>
      </c>
      <c r="K170" s="92">
        <v>0</v>
      </c>
      <c r="L170" s="92">
        <v>0</v>
      </c>
      <c r="M170" s="92">
        <f t="shared" si="18"/>
        <v>6</v>
      </c>
    </row>
    <row r="171" spans="2:13" ht="11.25">
      <c r="B171" s="113" t="s">
        <v>278</v>
      </c>
      <c r="E171" s="92">
        <f>SUM(E172:E178)</f>
        <v>105</v>
      </c>
      <c r="F171" s="92">
        <f aca="true" t="shared" si="22" ref="F171:L171">SUM(F172:F178)</f>
        <v>108</v>
      </c>
      <c r="G171" s="92">
        <f t="shared" si="22"/>
        <v>157</v>
      </c>
      <c r="H171" s="92">
        <f t="shared" si="22"/>
        <v>186</v>
      </c>
      <c r="I171" s="92">
        <f t="shared" si="22"/>
        <v>0</v>
      </c>
      <c r="J171" s="92">
        <f t="shared" si="22"/>
        <v>57</v>
      </c>
      <c r="K171" s="92">
        <f t="shared" si="22"/>
        <v>17</v>
      </c>
      <c r="L171" s="92">
        <f t="shared" si="22"/>
        <v>33</v>
      </c>
      <c r="M171" s="92">
        <f t="shared" si="18"/>
        <v>663</v>
      </c>
    </row>
    <row r="172" spans="3:13" ht="11.25">
      <c r="C172" s="2" t="s">
        <v>281</v>
      </c>
      <c r="D172" s="2" t="s">
        <v>282</v>
      </c>
      <c r="E172" s="92">
        <v>105</v>
      </c>
      <c r="F172" s="92">
        <v>108</v>
      </c>
      <c r="G172" s="92">
        <v>157</v>
      </c>
      <c r="H172" s="92">
        <v>186</v>
      </c>
      <c r="I172" s="92">
        <v>0</v>
      </c>
      <c r="J172" s="92">
        <v>0</v>
      </c>
      <c r="K172" s="92">
        <v>0</v>
      </c>
      <c r="L172" s="92">
        <v>0</v>
      </c>
      <c r="M172" s="92">
        <f t="shared" si="18"/>
        <v>556</v>
      </c>
    </row>
    <row r="173" spans="3:13" ht="11.25">
      <c r="C173" s="2" t="s">
        <v>283</v>
      </c>
      <c r="D173" s="2" t="s">
        <v>284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95">
        <v>7</v>
      </c>
      <c r="K173" s="95">
        <v>0</v>
      </c>
      <c r="L173" s="95">
        <v>0</v>
      </c>
      <c r="M173" s="92">
        <f t="shared" si="18"/>
        <v>7</v>
      </c>
    </row>
    <row r="174" spans="3:13" ht="11.25">
      <c r="C174" s="2" t="s">
        <v>285</v>
      </c>
      <c r="D174" s="2" t="s">
        <v>286</v>
      </c>
      <c r="E174" s="95">
        <v>0</v>
      </c>
      <c r="F174" s="95">
        <v>0</v>
      </c>
      <c r="G174" s="95">
        <v>0</v>
      </c>
      <c r="H174" s="95">
        <v>0</v>
      </c>
      <c r="I174" s="95">
        <v>0</v>
      </c>
      <c r="J174" s="95">
        <v>12</v>
      </c>
      <c r="K174" s="95">
        <v>0</v>
      </c>
      <c r="L174" s="95">
        <v>0</v>
      </c>
      <c r="M174" s="92">
        <f t="shared" si="18"/>
        <v>12</v>
      </c>
    </row>
    <row r="175" spans="3:13" ht="11.25">
      <c r="C175" s="2" t="s">
        <v>287</v>
      </c>
      <c r="D175" s="2" t="s">
        <v>288</v>
      </c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95">
        <v>5</v>
      </c>
      <c r="K175" s="95">
        <v>0</v>
      </c>
      <c r="L175" s="95">
        <v>0</v>
      </c>
      <c r="M175" s="92">
        <f t="shared" si="18"/>
        <v>5</v>
      </c>
    </row>
    <row r="176" spans="3:13" ht="11.25">
      <c r="C176" s="2" t="s">
        <v>289</v>
      </c>
      <c r="D176" s="2" t="s">
        <v>290</v>
      </c>
      <c r="E176" s="95">
        <v>0</v>
      </c>
      <c r="F176" s="95">
        <v>0</v>
      </c>
      <c r="G176" s="95">
        <v>0</v>
      </c>
      <c r="H176" s="95">
        <v>0</v>
      </c>
      <c r="I176" s="95">
        <v>0</v>
      </c>
      <c r="J176" s="95">
        <v>7</v>
      </c>
      <c r="K176" s="95">
        <v>0</v>
      </c>
      <c r="L176" s="95">
        <v>0</v>
      </c>
      <c r="M176" s="92">
        <f t="shared" si="18"/>
        <v>7</v>
      </c>
    </row>
    <row r="177" spans="3:13" ht="11.25">
      <c r="C177" s="2" t="s">
        <v>291</v>
      </c>
      <c r="D177" s="2" t="s">
        <v>292</v>
      </c>
      <c r="E177" s="95">
        <v>0</v>
      </c>
      <c r="F177" s="95">
        <v>0</v>
      </c>
      <c r="G177" s="95">
        <v>0</v>
      </c>
      <c r="H177" s="95">
        <v>0</v>
      </c>
      <c r="I177" s="95">
        <v>0</v>
      </c>
      <c r="J177" s="95">
        <v>0</v>
      </c>
      <c r="K177" s="95">
        <v>17</v>
      </c>
      <c r="L177" s="95">
        <v>33</v>
      </c>
      <c r="M177" s="92">
        <f t="shared" si="18"/>
        <v>50</v>
      </c>
    </row>
    <row r="178" spans="3:13" ht="11.25">
      <c r="C178" s="2" t="s">
        <v>279</v>
      </c>
      <c r="D178" s="2" t="s">
        <v>280</v>
      </c>
      <c r="E178" s="95">
        <v>0</v>
      </c>
      <c r="F178" s="95">
        <v>0</v>
      </c>
      <c r="G178" s="95">
        <v>0</v>
      </c>
      <c r="H178" s="95">
        <v>0</v>
      </c>
      <c r="I178" s="95">
        <v>0</v>
      </c>
      <c r="J178" s="95">
        <v>26</v>
      </c>
      <c r="K178" s="95">
        <v>0</v>
      </c>
      <c r="L178" s="95">
        <v>0</v>
      </c>
      <c r="M178" s="92">
        <f t="shared" si="18"/>
        <v>26</v>
      </c>
    </row>
    <row r="179" spans="2:13" ht="11.25">
      <c r="B179" s="113" t="s">
        <v>293</v>
      </c>
      <c r="E179" s="92">
        <f>SUM(E180:E189)</f>
        <v>96</v>
      </c>
      <c r="F179" s="92">
        <f aca="true" t="shared" si="23" ref="F179:L179">SUM(F180:F189)</f>
        <v>122</v>
      </c>
      <c r="G179" s="92">
        <f t="shared" si="23"/>
        <v>141</v>
      </c>
      <c r="H179" s="92">
        <f t="shared" si="23"/>
        <v>178</v>
      </c>
      <c r="I179" s="92">
        <f t="shared" si="23"/>
        <v>0</v>
      </c>
      <c r="J179" s="92">
        <f t="shared" si="23"/>
        <v>33</v>
      </c>
      <c r="K179" s="92">
        <f t="shared" si="23"/>
        <v>0</v>
      </c>
      <c r="L179" s="92">
        <f t="shared" si="23"/>
        <v>26</v>
      </c>
      <c r="M179" s="92">
        <f t="shared" si="18"/>
        <v>596</v>
      </c>
    </row>
    <row r="180" spans="3:13" ht="11.25">
      <c r="C180" s="2" t="s">
        <v>294</v>
      </c>
      <c r="D180" s="2" t="s">
        <v>295</v>
      </c>
      <c r="E180" s="92">
        <v>66</v>
      </c>
      <c r="F180" s="92">
        <v>99</v>
      </c>
      <c r="G180" s="92">
        <v>116</v>
      </c>
      <c r="H180" s="92">
        <v>145</v>
      </c>
      <c r="I180" s="92">
        <v>0</v>
      </c>
      <c r="J180" s="92">
        <v>6</v>
      </c>
      <c r="K180" s="92">
        <v>0</v>
      </c>
      <c r="L180" s="92">
        <v>8</v>
      </c>
      <c r="M180" s="92">
        <f t="shared" si="18"/>
        <v>440</v>
      </c>
    </row>
    <row r="181" spans="3:13" ht="11.25">
      <c r="C181" s="2" t="s">
        <v>299</v>
      </c>
      <c r="D181" s="2" t="s">
        <v>300</v>
      </c>
      <c r="E181" s="95">
        <v>0</v>
      </c>
      <c r="F181" s="95">
        <v>0</v>
      </c>
      <c r="G181" s="95">
        <v>0</v>
      </c>
      <c r="H181" s="95">
        <v>0</v>
      </c>
      <c r="I181" s="95">
        <v>0</v>
      </c>
      <c r="J181" s="95">
        <v>1</v>
      </c>
      <c r="K181" s="95">
        <v>0</v>
      </c>
      <c r="L181" s="95">
        <v>0</v>
      </c>
      <c r="M181" s="92">
        <f t="shared" si="18"/>
        <v>1</v>
      </c>
    </row>
    <row r="182" spans="3:13" ht="11.25">
      <c r="C182" s="2" t="s">
        <v>301</v>
      </c>
      <c r="D182" s="2" t="s">
        <v>302</v>
      </c>
      <c r="E182" s="95">
        <v>0</v>
      </c>
      <c r="F182" s="95">
        <v>0</v>
      </c>
      <c r="G182" s="95">
        <v>0</v>
      </c>
      <c r="H182" s="95">
        <v>0</v>
      </c>
      <c r="I182" s="95">
        <v>0</v>
      </c>
      <c r="J182" s="95">
        <v>11</v>
      </c>
      <c r="K182" s="95">
        <v>0</v>
      </c>
      <c r="L182" s="95">
        <v>0</v>
      </c>
      <c r="M182" s="92">
        <f t="shared" si="18"/>
        <v>11</v>
      </c>
    </row>
    <row r="183" spans="3:13" ht="11.25">
      <c r="C183" s="69" t="s">
        <v>650</v>
      </c>
      <c r="D183" s="2" t="s">
        <v>670</v>
      </c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1</v>
      </c>
      <c r="K183" s="95">
        <v>0</v>
      </c>
      <c r="L183" s="95">
        <v>0</v>
      </c>
      <c r="M183" s="92">
        <f t="shared" si="18"/>
        <v>1</v>
      </c>
    </row>
    <row r="184" spans="3:13" ht="11.25">
      <c r="C184" s="2" t="s">
        <v>303</v>
      </c>
      <c r="D184" s="2" t="s">
        <v>304</v>
      </c>
      <c r="E184" s="92">
        <v>7</v>
      </c>
      <c r="F184" s="92">
        <v>7</v>
      </c>
      <c r="G184" s="92">
        <v>7</v>
      </c>
      <c r="H184" s="92">
        <v>4</v>
      </c>
      <c r="I184" s="92">
        <v>0</v>
      </c>
      <c r="J184" s="92">
        <v>0</v>
      </c>
      <c r="K184" s="92">
        <v>0</v>
      </c>
      <c r="L184" s="92">
        <v>0</v>
      </c>
      <c r="M184" s="92">
        <f>SUM(E184:L184)</f>
        <v>25</v>
      </c>
    </row>
    <row r="185" spans="3:13" ht="11.25">
      <c r="C185" s="2" t="s">
        <v>305</v>
      </c>
      <c r="D185" s="2" t="s">
        <v>573</v>
      </c>
      <c r="E185" s="95">
        <v>0</v>
      </c>
      <c r="F185" s="95">
        <v>0</v>
      </c>
      <c r="G185" s="95">
        <v>0</v>
      </c>
      <c r="H185" s="95">
        <v>0</v>
      </c>
      <c r="I185" s="95">
        <v>0</v>
      </c>
      <c r="J185" s="95">
        <v>11</v>
      </c>
      <c r="K185" s="95">
        <v>0</v>
      </c>
      <c r="L185" s="95">
        <v>8</v>
      </c>
      <c r="M185" s="92">
        <f>SUM(E185:L185)</f>
        <v>19</v>
      </c>
    </row>
    <row r="186" spans="3:13" ht="11.25">
      <c r="C186" s="2" t="s">
        <v>296</v>
      </c>
      <c r="D186" s="2" t="s">
        <v>297</v>
      </c>
      <c r="E186" s="95">
        <v>0</v>
      </c>
      <c r="F186" s="95">
        <v>0</v>
      </c>
      <c r="G186" s="95">
        <v>0</v>
      </c>
      <c r="H186" s="95">
        <v>0</v>
      </c>
      <c r="I186" s="95">
        <v>0</v>
      </c>
      <c r="J186" s="95">
        <v>2</v>
      </c>
      <c r="K186" s="95">
        <v>0</v>
      </c>
      <c r="L186" s="95">
        <v>0</v>
      </c>
      <c r="M186" s="92">
        <f t="shared" si="18"/>
        <v>2</v>
      </c>
    </row>
    <row r="187" spans="3:13" ht="11.25">
      <c r="C187" s="2" t="s">
        <v>298</v>
      </c>
      <c r="D187" s="2" t="s">
        <v>582</v>
      </c>
      <c r="E187" s="95">
        <v>0</v>
      </c>
      <c r="F187" s="95">
        <v>0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10</v>
      </c>
      <c r="M187" s="92">
        <f t="shared" si="18"/>
        <v>10</v>
      </c>
    </row>
    <row r="188" spans="3:13" ht="11.25">
      <c r="C188" s="2" t="s">
        <v>307</v>
      </c>
      <c r="D188" s="2" t="s">
        <v>308</v>
      </c>
      <c r="E188" s="92">
        <v>23</v>
      </c>
      <c r="F188" s="92">
        <v>16</v>
      </c>
      <c r="G188" s="92">
        <v>18</v>
      </c>
      <c r="H188" s="92">
        <v>29</v>
      </c>
      <c r="I188" s="92">
        <v>0</v>
      </c>
      <c r="J188" s="92">
        <v>0</v>
      </c>
      <c r="K188" s="92">
        <v>0</v>
      </c>
      <c r="L188" s="92">
        <v>0</v>
      </c>
      <c r="M188" s="92">
        <f>SUM(E188:L188)</f>
        <v>86</v>
      </c>
    </row>
    <row r="189" spans="3:13" ht="11.25">
      <c r="C189" s="2" t="s">
        <v>724</v>
      </c>
      <c r="D189" s="2" t="s">
        <v>725</v>
      </c>
      <c r="E189" s="92">
        <v>0</v>
      </c>
      <c r="F189" s="92">
        <v>0</v>
      </c>
      <c r="G189" s="92">
        <v>0</v>
      </c>
      <c r="H189" s="92">
        <v>0</v>
      </c>
      <c r="I189" s="92">
        <v>0</v>
      </c>
      <c r="J189" s="92">
        <v>1</v>
      </c>
      <c r="K189" s="92">
        <v>0</v>
      </c>
      <c r="L189" s="92">
        <v>0</v>
      </c>
      <c r="M189" s="92">
        <f t="shared" si="18"/>
        <v>1</v>
      </c>
    </row>
    <row r="190" spans="2:13" ht="11.25">
      <c r="B190" s="113" t="s">
        <v>309</v>
      </c>
      <c r="E190" s="92">
        <f>SUM(E191:E204)</f>
        <v>122</v>
      </c>
      <c r="F190" s="92">
        <f aca="true" t="shared" si="24" ref="F190:L190">SUM(F191:F204)</f>
        <v>145</v>
      </c>
      <c r="G190" s="92">
        <f t="shared" si="24"/>
        <v>288</v>
      </c>
      <c r="H190" s="92">
        <f t="shared" si="24"/>
        <v>306</v>
      </c>
      <c r="I190" s="92">
        <f t="shared" si="24"/>
        <v>0</v>
      </c>
      <c r="J190" s="92">
        <f t="shared" si="24"/>
        <v>82</v>
      </c>
      <c r="K190" s="92">
        <f t="shared" si="24"/>
        <v>0</v>
      </c>
      <c r="L190" s="92">
        <f t="shared" si="24"/>
        <v>0</v>
      </c>
      <c r="M190" s="92">
        <f>SUM(E190:L190)</f>
        <v>943</v>
      </c>
    </row>
    <row r="191" spans="3:13" ht="11.25">
      <c r="C191" s="2" t="s">
        <v>316</v>
      </c>
      <c r="D191" s="2" t="s">
        <v>317</v>
      </c>
      <c r="E191" s="92">
        <v>2</v>
      </c>
      <c r="F191" s="92">
        <v>5</v>
      </c>
      <c r="G191" s="92">
        <v>8</v>
      </c>
      <c r="H191" s="92">
        <v>5</v>
      </c>
      <c r="I191" s="92">
        <v>0</v>
      </c>
      <c r="J191" s="92">
        <v>0</v>
      </c>
      <c r="K191" s="92">
        <v>0</v>
      </c>
      <c r="L191" s="92">
        <v>0</v>
      </c>
      <c r="M191" s="92">
        <f t="shared" si="18"/>
        <v>20</v>
      </c>
    </row>
    <row r="192" spans="3:13" ht="11.25">
      <c r="C192" s="2" t="s">
        <v>318</v>
      </c>
      <c r="D192" s="2" t="s">
        <v>319</v>
      </c>
      <c r="E192" s="92">
        <v>3</v>
      </c>
      <c r="F192" s="92">
        <v>5</v>
      </c>
      <c r="G192" s="92">
        <v>5</v>
      </c>
      <c r="H192" s="92">
        <v>8</v>
      </c>
      <c r="I192" s="92">
        <v>0</v>
      </c>
      <c r="J192" s="92">
        <v>0</v>
      </c>
      <c r="K192" s="92">
        <v>0</v>
      </c>
      <c r="L192" s="92">
        <v>0</v>
      </c>
      <c r="M192" s="92">
        <f t="shared" si="18"/>
        <v>21</v>
      </c>
    </row>
    <row r="193" spans="3:13" ht="11.25">
      <c r="C193" s="2" t="s">
        <v>320</v>
      </c>
      <c r="D193" s="2" t="s">
        <v>321</v>
      </c>
      <c r="E193" s="92">
        <v>12</v>
      </c>
      <c r="F193" s="92">
        <v>9</v>
      </c>
      <c r="G193" s="92">
        <v>18</v>
      </c>
      <c r="H193" s="92">
        <v>15</v>
      </c>
      <c r="I193" s="92">
        <v>0</v>
      </c>
      <c r="J193" s="92">
        <v>0</v>
      </c>
      <c r="K193" s="92">
        <v>0</v>
      </c>
      <c r="L193" s="92">
        <v>0</v>
      </c>
      <c r="M193" s="92">
        <f t="shared" si="18"/>
        <v>54</v>
      </c>
    </row>
    <row r="194" spans="3:13" ht="11.25">
      <c r="C194" s="2" t="s">
        <v>322</v>
      </c>
      <c r="D194" s="2" t="s">
        <v>574</v>
      </c>
      <c r="E194" s="92">
        <v>9</v>
      </c>
      <c r="F194" s="92">
        <v>12</v>
      </c>
      <c r="G194" s="92">
        <v>31</v>
      </c>
      <c r="H194" s="92">
        <v>32</v>
      </c>
      <c r="I194" s="92">
        <v>0</v>
      </c>
      <c r="J194" s="92">
        <v>0</v>
      </c>
      <c r="K194" s="92">
        <v>0</v>
      </c>
      <c r="L194" s="92">
        <v>0</v>
      </c>
      <c r="M194" s="92">
        <f t="shared" si="18"/>
        <v>84</v>
      </c>
    </row>
    <row r="195" spans="3:13" ht="11.25">
      <c r="C195" s="2" t="s">
        <v>323</v>
      </c>
      <c r="D195" s="2" t="s">
        <v>324</v>
      </c>
      <c r="E195" s="92">
        <v>33</v>
      </c>
      <c r="F195" s="92">
        <v>45</v>
      </c>
      <c r="G195" s="92">
        <v>87</v>
      </c>
      <c r="H195" s="92">
        <v>81</v>
      </c>
      <c r="I195" s="92">
        <v>0</v>
      </c>
      <c r="J195" s="92">
        <v>0</v>
      </c>
      <c r="K195" s="92">
        <v>0</v>
      </c>
      <c r="L195" s="92">
        <v>0</v>
      </c>
      <c r="M195" s="92">
        <f t="shared" si="18"/>
        <v>246</v>
      </c>
    </row>
    <row r="196" spans="3:13" ht="11.25">
      <c r="C196" s="2" t="s">
        <v>325</v>
      </c>
      <c r="D196" s="2" t="s">
        <v>326</v>
      </c>
      <c r="E196" s="95">
        <v>0</v>
      </c>
      <c r="F196" s="95">
        <v>0</v>
      </c>
      <c r="G196" s="95">
        <v>0</v>
      </c>
      <c r="H196" s="95">
        <v>0</v>
      </c>
      <c r="I196" s="95">
        <v>0</v>
      </c>
      <c r="J196" s="95">
        <v>82</v>
      </c>
      <c r="K196" s="95">
        <v>0</v>
      </c>
      <c r="L196" s="95">
        <v>0</v>
      </c>
      <c r="M196" s="92">
        <f t="shared" si="18"/>
        <v>82</v>
      </c>
    </row>
    <row r="197" spans="3:13" ht="11.25">
      <c r="C197" s="2" t="s">
        <v>327</v>
      </c>
      <c r="D197" s="2" t="s">
        <v>328</v>
      </c>
      <c r="E197" s="95">
        <v>0</v>
      </c>
      <c r="F197" s="95">
        <v>0</v>
      </c>
      <c r="G197" s="95">
        <v>0</v>
      </c>
      <c r="H197" s="95">
        <v>2</v>
      </c>
      <c r="I197" s="95">
        <v>0</v>
      </c>
      <c r="J197" s="95">
        <v>0</v>
      </c>
      <c r="K197" s="95">
        <v>0</v>
      </c>
      <c r="L197" s="95">
        <v>0</v>
      </c>
      <c r="M197" s="92">
        <f t="shared" si="18"/>
        <v>2</v>
      </c>
    </row>
    <row r="198" spans="3:13" ht="11.25">
      <c r="C198" s="2" t="s">
        <v>329</v>
      </c>
      <c r="D198" s="2" t="s">
        <v>330</v>
      </c>
      <c r="E198" s="92">
        <v>10</v>
      </c>
      <c r="F198" s="92">
        <v>7</v>
      </c>
      <c r="G198" s="92">
        <v>28</v>
      </c>
      <c r="H198" s="92">
        <v>28</v>
      </c>
      <c r="I198" s="92">
        <v>0</v>
      </c>
      <c r="J198" s="92">
        <v>0</v>
      </c>
      <c r="K198" s="92">
        <v>0</v>
      </c>
      <c r="L198" s="92">
        <v>0</v>
      </c>
      <c r="M198" s="92">
        <f t="shared" si="18"/>
        <v>73</v>
      </c>
    </row>
    <row r="199" spans="3:13" ht="11.25">
      <c r="C199" s="2" t="s">
        <v>331</v>
      </c>
      <c r="D199" s="2" t="s">
        <v>583</v>
      </c>
      <c r="E199" s="92">
        <v>9</v>
      </c>
      <c r="F199" s="92">
        <v>18</v>
      </c>
      <c r="G199" s="92">
        <v>40</v>
      </c>
      <c r="H199" s="92">
        <v>53</v>
      </c>
      <c r="I199" s="92">
        <v>0</v>
      </c>
      <c r="J199" s="92">
        <v>0</v>
      </c>
      <c r="K199" s="92">
        <v>0</v>
      </c>
      <c r="L199" s="92">
        <v>0</v>
      </c>
      <c r="M199" s="92">
        <f t="shared" si="18"/>
        <v>120</v>
      </c>
    </row>
    <row r="200" spans="3:13" ht="11.25">
      <c r="C200" s="2" t="s">
        <v>332</v>
      </c>
      <c r="D200" s="2" t="s">
        <v>593</v>
      </c>
      <c r="E200" s="95">
        <v>1</v>
      </c>
      <c r="F200" s="95">
        <v>0</v>
      </c>
      <c r="G200" s="95">
        <v>4</v>
      </c>
      <c r="H200" s="95">
        <v>3</v>
      </c>
      <c r="I200" s="95">
        <v>0</v>
      </c>
      <c r="J200" s="95">
        <v>0</v>
      </c>
      <c r="K200" s="95">
        <v>0</v>
      </c>
      <c r="L200" s="95">
        <v>0</v>
      </c>
      <c r="M200" s="92">
        <f t="shared" si="18"/>
        <v>8</v>
      </c>
    </row>
    <row r="201" spans="3:13" ht="11.25">
      <c r="C201" s="2" t="s">
        <v>333</v>
      </c>
      <c r="D201" s="2" t="s">
        <v>334</v>
      </c>
      <c r="E201" s="92">
        <v>1</v>
      </c>
      <c r="F201" s="92">
        <v>3</v>
      </c>
      <c r="G201" s="92">
        <v>0</v>
      </c>
      <c r="H201" s="92">
        <v>19</v>
      </c>
      <c r="I201" s="92">
        <v>0</v>
      </c>
      <c r="J201" s="92">
        <v>0</v>
      </c>
      <c r="K201" s="92">
        <v>0</v>
      </c>
      <c r="L201" s="92">
        <v>0</v>
      </c>
      <c r="M201" s="92">
        <f t="shared" si="18"/>
        <v>23</v>
      </c>
    </row>
    <row r="202" spans="3:13" ht="11.25">
      <c r="C202" s="2" t="s">
        <v>310</v>
      </c>
      <c r="D202" s="2" t="s">
        <v>311</v>
      </c>
      <c r="E202" s="92">
        <v>20</v>
      </c>
      <c r="F202" s="92">
        <v>23</v>
      </c>
      <c r="G202" s="92">
        <v>31</v>
      </c>
      <c r="H202" s="92">
        <v>23</v>
      </c>
      <c r="I202" s="92">
        <v>0</v>
      </c>
      <c r="J202" s="92">
        <v>0</v>
      </c>
      <c r="K202" s="92">
        <v>0</v>
      </c>
      <c r="L202" s="92">
        <v>0</v>
      </c>
      <c r="M202" s="92">
        <f t="shared" si="18"/>
        <v>97</v>
      </c>
    </row>
    <row r="203" spans="3:13" ht="11.25">
      <c r="C203" s="2" t="s">
        <v>312</v>
      </c>
      <c r="D203" s="2" t="s">
        <v>313</v>
      </c>
      <c r="E203" s="92">
        <v>12</v>
      </c>
      <c r="F203" s="92">
        <v>11</v>
      </c>
      <c r="G203" s="92">
        <v>21</v>
      </c>
      <c r="H203" s="92">
        <v>22</v>
      </c>
      <c r="I203" s="92">
        <v>0</v>
      </c>
      <c r="J203" s="92">
        <v>0</v>
      </c>
      <c r="K203" s="92">
        <v>0</v>
      </c>
      <c r="L203" s="92">
        <v>0</v>
      </c>
      <c r="M203" s="92">
        <f t="shared" si="18"/>
        <v>66</v>
      </c>
    </row>
    <row r="204" spans="3:13" ht="11.25">
      <c r="C204" s="2" t="s">
        <v>314</v>
      </c>
      <c r="D204" s="2" t="s">
        <v>315</v>
      </c>
      <c r="E204" s="92">
        <v>10</v>
      </c>
      <c r="F204" s="92">
        <v>7</v>
      </c>
      <c r="G204" s="92">
        <v>15</v>
      </c>
      <c r="H204" s="92">
        <v>15</v>
      </c>
      <c r="I204" s="92">
        <v>0</v>
      </c>
      <c r="J204" s="92">
        <v>0</v>
      </c>
      <c r="K204" s="92">
        <v>0</v>
      </c>
      <c r="L204" s="92">
        <v>0</v>
      </c>
      <c r="M204" s="92">
        <f t="shared" si="18"/>
        <v>47</v>
      </c>
    </row>
    <row r="205" spans="2:13" ht="11.25">
      <c r="B205" s="113" t="s">
        <v>335</v>
      </c>
      <c r="E205" s="92">
        <f>SUM(E206:E210)</f>
        <v>15</v>
      </c>
      <c r="F205" s="92">
        <f aca="true" t="shared" si="25" ref="F205:L205">SUM(F206:F210)</f>
        <v>34</v>
      </c>
      <c r="G205" s="92">
        <f t="shared" si="25"/>
        <v>37</v>
      </c>
      <c r="H205" s="92">
        <f t="shared" si="25"/>
        <v>86</v>
      </c>
      <c r="I205" s="92">
        <f t="shared" si="25"/>
        <v>0</v>
      </c>
      <c r="J205" s="92">
        <f t="shared" si="25"/>
        <v>65</v>
      </c>
      <c r="K205" s="92">
        <f t="shared" si="25"/>
        <v>0</v>
      </c>
      <c r="L205" s="92">
        <f t="shared" si="25"/>
        <v>0</v>
      </c>
      <c r="M205" s="92">
        <f t="shared" si="18"/>
        <v>237</v>
      </c>
    </row>
    <row r="206" spans="3:13" ht="11.25">
      <c r="C206" s="2" t="s">
        <v>338</v>
      </c>
      <c r="D206" s="2" t="s">
        <v>339</v>
      </c>
      <c r="E206" s="95">
        <v>0</v>
      </c>
      <c r="F206" s="95">
        <v>0</v>
      </c>
      <c r="G206" s="95">
        <v>0</v>
      </c>
      <c r="H206" s="95">
        <v>0</v>
      </c>
      <c r="I206" s="95">
        <v>0</v>
      </c>
      <c r="J206" s="95">
        <v>10</v>
      </c>
      <c r="K206" s="95">
        <v>0</v>
      </c>
      <c r="L206" s="95">
        <v>0</v>
      </c>
      <c r="M206" s="92">
        <f t="shared" si="18"/>
        <v>10</v>
      </c>
    </row>
    <row r="207" spans="3:13" ht="11.25">
      <c r="C207" s="2" t="s">
        <v>340</v>
      </c>
      <c r="D207" s="2" t="s">
        <v>341</v>
      </c>
      <c r="E207" s="95">
        <v>0</v>
      </c>
      <c r="F207" s="95">
        <v>0</v>
      </c>
      <c r="G207" s="95">
        <v>0</v>
      </c>
      <c r="H207" s="95">
        <v>0</v>
      </c>
      <c r="I207" s="95">
        <v>0</v>
      </c>
      <c r="J207" s="95">
        <v>8</v>
      </c>
      <c r="K207" s="95">
        <v>0</v>
      </c>
      <c r="L207" s="95">
        <v>0</v>
      </c>
      <c r="M207" s="92">
        <f t="shared" si="18"/>
        <v>8</v>
      </c>
    </row>
    <row r="208" spans="3:13" ht="11.25">
      <c r="C208" s="2" t="s">
        <v>647</v>
      </c>
      <c r="D208" s="2" t="s">
        <v>674</v>
      </c>
      <c r="E208" s="95">
        <v>0</v>
      </c>
      <c r="F208" s="95">
        <v>0</v>
      </c>
      <c r="G208" s="95">
        <v>0</v>
      </c>
      <c r="H208" s="95">
        <v>0</v>
      </c>
      <c r="I208" s="95">
        <v>0</v>
      </c>
      <c r="J208" s="95">
        <v>43</v>
      </c>
      <c r="K208" s="95">
        <v>0</v>
      </c>
      <c r="L208" s="95">
        <v>0</v>
      </c>
      <c r="M208" s="92">
        <f t="shared" si="18"/>
        <v>43</v>
      </c>
    </row>
    <row r="209" spans="3:13" ht="11.25">
      <c r="C209" s="2" t="s">
        <v>722</v>
      </c>
      <c r="D209" s="2" t="s">
        <v>723</v>
      </c>
      <c r="E209" s="95">
        <v>0</v>
      </c>
      <c r="F209" s="95">
        <v>0</v>
      </c>
      <c r="G209" s="95">
        <v>0</v>
      </c>
      <c r="H209" s="95">
        <v>0</v>
      </c>
      <c r="I209" s="95">
        <v>0</v>
      </c>
      <c r="J209" s="95">
        <v>4</v>
      </c>
      <c r="K209" s="95">
        <v>0</v>
      </c>
      <c r="L209" s="95">
        <v>0</v>
      </c>
      <c r="M209" s="92">
        <f>SUM(E209:L209)</f>
        <v>4</v>
      </c>
    </row>
    <row r="210" spans="3:13" ht="11.25">
      <c r="C210" s="2" t="s">
        <v>336</v>
      </c>
      <c r="D210" s="2" t="s">
        <v>337</v>
      </c>
      <c r="E210" s="92">
        <v>15</v>
      </c>
      <c r="F210" s="92">
        <v>34</v>
      </c>
      <c r="G210" s="92">
        <v>37</v>
      </c>
      <c r="H210" s="92">
        <v>86</v>
      </c>
      <c r="I210" s="92">
        <v>0</v>
      </c>
      <c r="J210" s="92">
        <v>0</v>
      </c>
      <c r="K210" s="92">
        <v>0</v>
      </c>
      <c r="L210" s="92">
        <v>0</v>
      </c>
      <c r="M210" s="92">
        <f t="shared" si="18"/>
        <v>172</v>
      </c>
    </row>
    <row r="211" spans="2:13" ht="11.25">
      <c r="B211" s="113" t="s">
        <v>342</v>
      </c>
      <c r="E211" s="92">
        <f aca="true" t="shared" si="26" ref="E211:L211">SUM(E212:E215)</f>
        <v>26</v>
      </c>
      <c r="F211" s="92">
        <f t="shared" si="26"/>
        <v>52</v>
      </c>
      <c r="G211" s="92">
        <f t="shared" si="26"/>
        <v>107</v>
      </c>
      <c r="H211" s="92">
        <f t="shared" si="26"/>
        <v>145</v>
      </c>
      <c r="I211" s="92">
        <f t="shared" si="26"/>
        <v>0</v>
      </c>
      <c r="J211" s="92">
        <f t="shared" si="26"/>
        <v>46</v>
      </c>
      <c r="K211" s="92">
        <f t="shared" si="26"/>
        <v>0</v>
      </c>
      <c r="L211" s="92">
        <f t="shared" si="26"/>
        <v>0</v>
      </c>
      <c r="M211" s="92">
        <f t="shared" si="18"/>
        <v>376</v>
      </c>
    </row>
    <row r="212" spans="3:13" ht="11.25">
      <c r="C212" s="2" t="s">
        <v>345</v>
      </c>
      <c r="D212" s="2" t="s">
        <v>346</v>
      </c>
      <c r="E212" s="92">
        <v>15</v>
      </c>
      <c r="F212" s="92">
        <v>41</v>
      </c>
      <c r="G212" s="92">
        <v>89</v>
      </c>
      <c r="H212" s="92">
        <v>119</v>
      </c>
      <c r="I212" s="92">
        <v>0</v>
      </c>
      <c r="J212" s="92">
        <v>13</v>
      </c>
      <c r="K212" s="92">
        <v>0</v>
      </c>
      <c r="L212" s="92">
        <v>0</v>
      </c>
      <c r="M212" s="92">
        <f t="shared" si="18"/>
        <v>277</v>
      </c>
    </row>
    <row r="213" spans="3:13" ht="11.25">
      <c r="C213" s="2" t="s">
        <v>347</v>
      </c>
      <c r="D213" s="2" t="s">
        <v>679</v>
      </c>
      <c r="E213" s="95">
        <v>0</v>
      </c>
      <c r="F213" s="95">
        <v>0</v>
      </c>
      <c r="G213" s="95">
        <v>0</v>
      </c>
      <c r="H213" s="95">
        <v>0</v>
      </c>
      <c r="I213" s="95">
        <v>0</v>
      </c>
      <c r="J213" s="95">
        <v>6</v>
      </c>
      <c r="K213" s="95">
        <v>0</v>
      </c>
      <c r="L213" s="95">
        <v>0</v>
      </c>
      <c r="M213" s="92">
        <f t="shared" si="18"/>
        <v>6</v>
      </c>
    </row>
    <row r="214" spans="3:13" ht="11.25">
      <c r="C214" s="2" t="s">
        <v>348</v>
      </c>
      <c r="D214" s="2" t="s">
        <v>349</v>
      </c>
      <c r="E214" s="92">
        <v>11</v>
      </c>
      <c r="F214" s="92">
        <v>11</v>
      </c>
      <c r="G214" s="92">
        <v>18</v>
      </c>
      <c r="H214" s="92">
        <v>26</v>
      </c>
      <c r="I214" s="92">
        <v>0</v>
      </c>
      <c r="J214" s="92">
        <v>0</v>
      </c>
      <c r="K214" s="92">
        <v>0</v>
      </c>
      <c r="L214" s="92">
        <v>0</v>
      </c>
      <c r="M214" s="92">
        <f t="shared" si="18"/>
        <v>66</v>
      </c>
    </row>
    <row r="215" spans="3:13" ht="11.25">
      <c r="C215" s="2" t="s">
        <v>343</v>
      </c>
      <c r="D215" s="2" t="s">
        <v>344</v>
      </c>
      <c r="E215" s="95">
        <v>0</v>
      </c>
      <c r="F215" s="95">
        <v>0</v>
      </c>
      <c r="G215" s="95">
        <v>0</v>
      </c>
      <c r="H215" s="95">
        <v>0</v>
      </c>
      <c r="I215" s="95">
        <v>0</v>
      </c>
      <c r="J215" s="95">
        <v>27</v>
      </c>
      <c r="K215" s="95">
        <v>0</v>
      </c>
      <c r="L215" s="95">
        <v>0</v>
      </c>
      <c r="M215" s="92">
        <f>SUM(E215:L215)</f>
        <v>27</v>
      </c>
    </row>
    <row r="216" spans="2:13" ht="11.25">
      <c r="B216" s="113" t="s">
        <v>350</v>
      </c>
      <c r="E216" s="117">
        <f aca="true" t="shared" si="27" ref="E216:L216">E217</f>
        <v>0</v>
      </c>
      <c r="F216" s="117">
        <f t="shared" si="27"/>
        <v>0</v>
      </c>
      <c r="G216" s="117">
        <f t="shared" si="27"/>
        <v>0</v>
      </c>
      <c r="H216" s="117">
        <f t="shared" si="27"/>
        <v>0</v>
      </c>
      <c r="I216" s="117">
        <f t="shared" si="27"/>
        <v>0</v>
      </c>
      <c r="J216" s="117">
        <f t="shared" si="27"/>
        <v>1</v>
      </c>
      <c r="K216" s="117">
        <f t="shared" si="27"/>
        <v>0</v>
      </c>
      <c r="L216" s="117">
        <f t="shared" si="27"/>
        <v>0</v>
      </c>
      <c r="M216" s="92">
        <f aca="true" t="shared" si="28" ref="M216:M275">SUM(E216:L216)</f>
        <v>1</v>
      </c>
    </row>
    <row r="217" spans="2:13" ht="11.25">
      <c r="B217" s="2"/>
      <c r="C217" s="2" t="s">
        <v>636</v>
      </c>
      <c r="D217" s="2" t="s">
        <v>675</v>
      </c>
      <c r="E217" s="95">
        <v>0</v>
      </c>
      <c r="F217" s="95">
        <v>0</v>
      </c>
      <c r="G217" s="95">
        <v>0</v>
      </c>
      <c r="H217" s="95">
        <v>0</v>
      </c>
      <c r="I217" s="95">
        <v>0</v>
      </c>
      <c r="J217" s="95">
        <v>1</v>
      </c>
      <c r="K217" s="95">
        <v>0</v>
      </c>
      <c r="L217" s="95">
        <v>0</v>
      </c>
      <c r="M217" s="92">
        <f t="shared" si="28"/>
        <v>1</v>
      </c>
    </row>
    <row r="218" spans="2:13" ht="11.25">
      <c r="B218" s="2"/>
      <c r="E218" s="117"/>
      <c r="F218" s="117"/>
      <c r="G218" s="117"/>
      <c r="H218" s="117"/>
      <c r="I218" s="117"/>
      <c r="J218" s="117"/>
      <c r="K218" s="117"/>
      <c r="L218" s="117"/>
      <c r="M218" s="92"/>
    </row>
    <row r="219" spans="1:13" ht="11.25">
      <c r="A219" s="53" t="s">
        <v>20</v>
      </c>
      <c r="E219" s="92">
        <f aca="true" t="shared" si="29" ref="E219:L219">E220+E229+E231+E235+E241</f>
        <v>641</v>
      </c>
      <c r="F219" s="92">
        <f t="shared" si="29"/>
        <v>631</v>
      </c>
      <c r="G219" s="92">
        <f t="shared" si="29"/>
        <v>754</v>
      </c>
      <c r="H219" s="92">
        <f t="shared" si="29"/>
        <v>1019</v>
      </c>
      <c r="I219" s="92">
        <f t="shared" si="29"/>
        <v>0</v>
      </c>
      <c r="J219" s="92">
        <f t="shared" si="29"/>
        <v>209</v>
      </c>
      <c r="K219" s="92">
        <f t="shared" si="29"/>
        <v>0</v>
      </c>
      <c r="L219" s="92">
        <f t="shared" si="29"/>
        <v>0</v>
      </c>
      <c r="M219" s="92">
        <f t="shared" si="28"/>
        <v>3254</v>
      </c>
    </row>
    <row r="220" spans="2:13" ht="11.25">
      <c r="B220" s="113" t="s">
        <v>351</v>
      </c>
      <c r="E220" s="92">
        <f>SUM(E221:E228)</f>
        <v>147</v>
      </c>
      <c r="F220" s="92">
        <f aca="true" t="shared" si="30" ref="F220:L220">SUM(F221:F228)</f>
        <v>135</v>
      </c>
      <c r="G220" s="92">
        <f t="shared" si="30"/>
        <v>181</v>
      </c>
      <c r="H220" s="92">
        <f t="shared" si="30"/>
        <v>245</v>
      </c>
      <c r="I220" s="92">
        <f t="shared" si="30"/>
        <v>0</v>
      </c>
      <c r="J220" s="92">
        <f t="shared" si="30"/>
        <v>60</v>
      </c>
      <c r="K220" s="92">
        <f t="shared" si="30"/>
        <v>0</v>
      </c>
      <c r="L220" s="92">
        <f t="shared" si="30"/>
        <v>0</v>
      </c>
      <c r="M220" s="92">
        <f t="shared" si="28"/>
        <v>768</v>
      </c>
    </row>
    <row r="221" spans="3:13" ht="11.25">
      <c r="C221" s="2" t="s">
        <v>356</v>
      </c>
      <c r="D221" s="2" t="s">
        <v>357</v>
      </c>
      <c r="E221" s="95">
        <v>0</v>
      </c>
      <c r="F221" s="95">
        <v>0</v>
      </c>
      <c r="G221" s="95">
        <v>0</v>
      </c>
      <c r="H221" s="95">
        <v>0</v>
      </c>
      <c r="I221" s="95">
        <v>0</v>
      </c>
      <c r="J221" s="95">
        <v>40</v>
      </c>
      <c r="K221" s="95">
        <v>0</v>
      </c>
      <c r="L221" s="95">
        <v>0</v>
      </c>
      <c r="M221" s="92">
        <f t="shared" si="28"/>
        <v>40</v>
      </c>
    </row>
    <row r="222" spans="3:13" ht="11.25">
      <c r="C222" s="2" t="s">
        <v>358</v>
      </c>
      <c r="D222" s="2" t="s">
        <v>359</v>
      </c>
      <c r="E222" s="92">
        <v>15</v>
      </c>
      <c r="F222" s="92">
        <v>3</v>
      </c>
      <c r="G222" s="92">
        <v>0</v>
      </c>
      <c r="H222" s="92">
        <v>0</v>
      </c>
      <c r="I222" s="92">
        <v>0</v>
      </c>
      <c r="J222" s="92">
        <v>0</v>
      </c>
      <c r="K222" s="92">
        <v>0</v>
      </c>
      <c r="L222" s="92">
        <v>0</v>
      </c>
      <c r="M222" s="92">
        <f t="shared" si="28"/>
        <v>18</v>
      </c>
    </row>
    <row r="223" spans="3:13" ht="11.25">
      <c r="C223" s="2" t="s">
        <v>360</v>
      </c>
      <c r="D223" s="2" t="s">
        <v>361</v>
      </c>
      <c r="E223" s="92">
        <v>71</v>
      </c>
      <c r="F223" s="92">
        <v>71</v>
      </c>
      <c r="G223" s="92">
        <v>106</v>
      </c>
      <c r="H223" s="92">
        <v>173</v>
      </c>
      <c r="I223" s="92">
        <v>0</v>
      </c>
      <c r="J223" s="92">
        <v>0</v>
      </c>
      <c r="K223" s="92">
        <v>0</v>
      </c>
      <c r="L223" s="92">
        <v>0</v>
      </c>
      <c r="M223" s="92">
        <f t="shared" si="28"/>
        <v>421</v>
      </c>
    </row>
    <row r="224" spans="3:13" ht="11.25">
      <c r="C224" s="2" t="s">
        <v>362</v>
      </c>
      <c r="D224" s="2" t="s">
        <v>363</v>
      </c>
      <c r="E224" s="92">
        <v>5</v>
      </c>
      <c r="F224" s="92">
        <v>3</v>
      </c>
      <c r="G224" s="92">
        <v>1</v>
      </c>
      <c r="H224" s="92">
        <v>0</v>
      </c>
      <c r="I224" s="92">
        <v>0</v>
      </c>
      <c r="J224" s="92">
        <v>0</v>
      </c>
      <c r="K224" s="92">
        <v>0</v>
      </c>
      <c r="L224" s="92">
        <v>0</v>
      </c>
      <c r="M224" s="92">
        <f t="shared" si="28"/>
        <v>9</v>
      </c>
    </row>
    <row r="225" spans="3:13" ht="11.25">
      <c r="C225" s="2" t="s">
        <v>364</v>
      </c>
      <c r="D225" s="2" t="s">
        <v>365</v>
      </c>
      <c r="E225" s="92">
        <v>1</v>
      </c>
      <c r="F225" s="92">
        <v>4</v>
      </c>
      <c r="G225" s="92">
        <v>1</v>
      </c>
      <c r="H225" s="92">
        <v>0</v>
      </c>
      <c r="I225" s="92">
        <v>0</v>
      </c>
      <c r="J225" s="92">
        <v>0</v>
      </c>
      <c r="K225" s="92">
        <v>0</v>
      </c>
      <c r="L225" s="92">
        <v>0</v>
      </c>
      <c r="M225" s="92">
        <f t="shared" si="28"/>
        <v>6</v>
      </c>
    </row>
    <row r="226" spans="3:13" ht="11.25">
      <c r="C226" s="2" t="s">
        <v>352</v>
      </c>
      <c r="D226" s="2" t="s">
        <v>353</v>
      </c>
      <c r="E226" s="92">
        <v>9</v>
      </c>
      <c r="F226" s="92">
        <v>8</v>
      </c>
      <c r="G226" s="92">
        <v>9</v>
      </c>
      <c r="H226" s="92">
        <v>22</v>
      </c>
      <c r="I226" s="92">
        <v>0</v>
      </c>
      <c r="J226" s="92">
        <v>0</v>
      </c>
      <c r="K226" s="92">
        <v>0</v>
      </c>
      <c r="L226" s="92">
        <v>0</v>
      </c>
      <c r="M226" s="92">
        <f t="shared" si="28"/>
        <v>48</v>
      </c>
    </row>
    <row r="227" spans="3:13" ht="11.25">
      <c r="C227" s="2" t="s">
        <v>354</v>
      </c>
      <c r="D227" s="2" t="s">
        <v>549</v>
      </c>
      <c r="E227" s="92">
        <v>7</v>
      </c>
      <c r="F227" s="92">
        <v>13</v>
      </c>
      <c r="G227" s="92">
        <v>8</v>
      </c>
      <c r="H227" s="92">
        <v>0</v>
      </c>
      <c r="I227" s="92">
        <v>0</v>
      </c>
      <c r="J227" s="92">
        <v>0</v>
      </c>
      <c r="K227" s="92">
        <v>0</v>
      </c>
      <c r="L227" s="92">
        <v>0</v>
      </c>
      <c r="M227" s="92">
        <f t="shared" si="28"/>
        <v>28</v>
      </c>
    </row>
    <row r="228" spans="3:13" ht="11.25">
      <c r="C228" s="2" t="s">
        <v>355</v>
      </c>
      <c r="D228" s="2" t="s">
        <v>548</v>
      </c>
      <c r="E228" s="92">
        <v>39</v>
      </c>
      <c r="F228" s="92">
        <v>33</v>
      </c>
      <c r="G228" s="92">
        <v>56</v>
      </c>
      <c r="H228" s="92">
        <v>50</v>
      </c>
      <c r="I228" s="92">
        <v>0</v>
      </c>
      <c r="J228" s="92">
        <v>20</v>
      </c>
      <c r="K228" s="92">
        <v>0</v>
      </c>
      <c r="L228" s="92">
        <v>0</v>
      </c>
      <c r="M228" s="92">
        <f t="shared" si="28"/>
        <v>198</v>
      </c>
    </row>
    <row r="229" spans="2:13" ht="11.25">
      <c r="B229" s="113" t="s">
        <v>366</v>
      </c>
      <c r="E229" s="92">
        <f aca="true" t="shared" si="31" ref="E229:L229">SUM(E230)</f>
        <v>0</v>
      </c>
      <c r="F229" s="92">
        <f t="shared" si="31"/>
        <v>0</v>
      </c>
      <c r="G229" s="92">
        <f t="shared" si="31"/>
        <v>0</v>
      </c>
      <c r="H229" s="92">
        <f t="shared" si="31"/>
        <v>0</v>
      </c>
      <c r="I229" s="92">
        <f t="shared" si="31"/>
        <v>0</v>
      </c>
      <c r="J229" s="92">
        <f t="shared" si="31"/>
        <v>149</v>
      </c>
      <c r="K229" s="92">
        <f t="shared" si="31"/>
        <v>0</v>
      </c>
      <c r="L229" s="92">
        <f t="shared" si="31"/>
        <v>0</v>
      </c>
      <c r="M229" s="92">
        <f t="shared" si="28"/>
        <v>149</v>
      </c>
    </row>
    <row r="230" spans="3:13" ht="11.25">
      <c r="C230" s="2" t="s">
        <v>367</v>
      </c>
      <c r="D230" s="2" t="s">
        <v>368</v>
      </c>
      <c r="E230" s="95">
        <v>0</v>
      </c>
      <c r="F230" s="95">
        <v>0</v>
      </c>
      <c r="G230" s="95">
        <v>0</v>
      </c>
      <c r="H230" s="95">
        <v>0</v>
      </c>
      <c r="I230" s="95">
        <v>0</v>
      </c>
      <c r="J230" s="95">
        <v>149</v>
      </c>
      <c r="K230" s="95">
        <v>0</v>
      </c>
      <c r="L230" s="95">
        <v>0</v>
      </c>
      <c r="M230" s="92">
        <f t="shared" si="28"/>
        <v>149</v>
      </c>
    </row>
    <row r="231" spans="2:13" ht="11.25">
      <c r="B231" s="113" t="s">
        <v>369</v>
      </c>
      <c r="E231" s="92">
        <f aca="true" t="shared" si="32" ref="E231:L231">SUM(E232:E234)</f>
        <v>55</v>
      </c>
      <c r="F231" s="92">
        <f t="shared" si="32"/>
        <v>95</v>
      </c>
      <c r="G231" s="92">
        <f t="shared" si="32"/>
        <v>150</v>
      </c>
      <c r="H231" s="92">
        <f t="shared" si="32"/>
        <v>209</v>
      </c>
      <c r="I231" s="92">
        <f t="shared" si="32"/>
        <v>0</v>
      </c>
      <c r="J231" s="92">
        <f t="shared" si="32"/>
        <v>0</v>
      </c>
      <c r="K231" s="92">
        <f t="shared" si="32"/>
        <v>0</v>
      </c>
      <c r="L231" s="92">
        <f t="shared" si="32"/>
        <v>0</v>
      </c>
      <c r="M231" s="92">
        <f t="shared" si="28"/>
        <v>509</v>
      </c>
    </row>
    <row r="232" spans="3:13" ht="11.25">
      <c r="C232" s="2" t="s">
        <v>372</v>
      </c>
      <c r="D232" s="2" t="s">
        <v>373</v>
      </c>
      <c r="E232" s="92">
        <v>48</v>
      </c>
      <c r="F232" s="92">
        <v>79</v>
      </c>
      <c r="G232" s="92">
        <v>126</v>
      </c>
      <c r="H232" s="92">
        <v>172</v>
      </c>
      <c r="I232" s="92">
        <v>0</v>
      </c>
      <c r="J232" s="92">
        <v>0</v>
      </c>
      <c r="K232" s="92">
        <v>0</v>
      </c>
      <c r="L232" s="92">
        <v>0</v>
      </c>
      <c r="M232" s="92">
        <f t="shared" si="28"/>
        <v>425</v>
      </c>
    </row>
    <row r="233" spans="3:13" ht="11.25">
      <c r="C233" s="2" t="s">
        <v>370</v>
      </c>
      <c r="D233" s="2" t="s">
        <v>371</v>
      </c>
      <c r="E233" s="92">
        <v>5</v>
      </c>
      <c r="F233" s="92">
        <v>13</v>
      </c>
      <c r="G233" s="92">
        <v>24</v>
      </c>
      <c r="H233" s="92">
        <v>37</v>
      </c>
      <c r="I233" s="92">
        <v>0</v>
      </c>
      <c r="J233" s="92">
        <v>0</v>
      </c>
      <c r="K233" s="92">
        <v>0</v>
      </c>
      <c r="L233" s="92">
        <v>0</v>
      </c>
      <c r="M233" s="92">
        <f t="shared" si="28"/>
        <v>79</v>
      </c>
    </row>
    <row r="234" spans="3:13" ht="11.25">
      <c r="C234" s="2" t="s">
        <v>637</v>
      </c>
      <c r="D234" s="88" t="s">
        <v>640</v>
      </c>
      <c r="E234" s="92">
        <v>2</v>
      </c>
      <c r="F234" s="92">
        <v>3</v>
      </c>
      <c r="G234" s="92">
        <v>0</v>
      </c>
      <c r="H234" s="92">
        <v>0</v>
      </c>
      <c r="I234" s="92">
        <v>0</v>
      </c>
      <c r="J234" s="92">
        <v>0</v>
      </c>
      <c r="K234" s="92">
        <v>0</v>
      </c>
      <c r="L234" s="92">
        <v>0</v>
      </c>
      <c r="M234" s="92">
        <f t="shared" si="28"/>
        <v>5</v>
      </c>
    </row>
    <row r="235" spans="2:13" ht="11.25">
      <c r="B235" s="113" t="s">
        <v>551</v>
      </c>
      <c r="E235" s="92">
        <f>SUM(E236:E240)</f>
        <v>305</v>
      </c>
      <c r="F235" s="92">
        <f aca="true" t="shared" si="33" ref="F235:L235">SUM(F236:F240)</f>
        <v>270</v>
      </c>
      <c r="G235" s="92">
        <f t="shared" si="33"/>
        <v>242</v>
      </c>
      <c r="H235" s="92">
        <f t="shared" si="33"/>
        <v>321</v>
      </c>
      <c r="I235" s="92">
        <f t="shared" si="33"/>
        <v>0</v>
      </c>
      <c r="J235" s="92">
        <f t="shared" si="33"/>
        <v>0</v>
      </c>
      <c r="K235" s="92">
        <f t="shared" si="33"/>
        <v>0</v>
      </c>
      <c r="L235" s="92">
        <f t="shared" si="33"/>
        <v>0</v>
      </c>
      <c r="M235" s="92">
        <f t="shared" si="28"/>
        <v>1138</v>
      </c>
    </row>
    <row r="236" spans="3:13" ht="11.25">
      <c r="C236" s="2" t="s">
        <v>374</v>
      </c>
      <c r="D236" s="2" t="s">
        <v>375</v>
      </c>
      <c r="E236" s="92">
        <v>29</v>
      </c>
      <c r="F236" s="92">
        <v>22</v>
      </c>
      <c r="G236" s="92">
        <v>25</v>
      </c>
      <c r="H236" s="92">
        <v>29</v>
      </c>
      <c r="I236" s="92">
        <v>0</v>
      </c>
      <c r="J236" s="92">
        <v>0</v>
      </c>
      <c r="K236" s="92">
        <v>0</v>
      </c>
      <c r="L236" s="92">
        <v>0</v>
      </c>
      <c r="M236" s="92">
        <f t="shared" si="28"/>
        <v>105</v>
      </c>
    </row>
    <row r="237" spans="3:13" ht="11.25">
      <c r="C237" s="2" t="s">
        <v>376</v>
      </c>
      <c r="D237" s="2" t="s">
        <v>377</v>
      </c>
      <c r="E237" s="92">
        <v>225</v>
      </c>
      <c r="F237" s="92">
        <v>195</v>
      </c>
      <c r="G237" s="92">
        <v>124</v>
      </c>
      <c r="H237" s="92">
        <v>98</v>
      </c>
      <c r="I237" s="92">
        <v>0</v>
      </c>
      <c r="J237" s="92">
        <v>0</v>
      </c>
      <c r="K237" s="92">
        <v>0</v>
      </c>
      <c r="L237" s="92">
        <v>0</v>
      </c>
      <c r="M237" s="92">
        <f t="shared" si="28"/>
        <v>642</v>
      </c>
    </row>
    <row r="238" spans="3:13" ht="11.25">
      <c r="C238" s="2" t="s">
        <v>378</v>
      </c>
      <c r="D238" s="2" t="s">
        <v>379</v>
      </c>
      <c r="E238" s="92">
        <v>10</v>
      </c>
      <c r="F238" s="92">
        <v>8</v>
      </c>
      <c r="G238" s="92">
        <v>21</v>
      </c>
      <c r="H238" s="92">
        <v>51</v>
      </c>
      <c r="I238" s="92">
        <v>0</v>
      </c>
      <c r="J238" s="92">
        <v>0</v>
      </c>
      <c r="K238" s="92">
        <v>0</v>
      </c>
      <c r="L238" s="92">
        <v>0</v>
      </c>
      <c r="M238" s="92">
        <f t="shared" si="28"/>
        <v>90</v>
      </c>
    </row>
    <row r="239" spans="3:13" ht="11.25">
      <c r="C239" s="2" t="s">
        <v>380</v>
      </c>
      <c r="D239" s="2" t="s">
        <v>381</v>
      </c>
      <c r="E239" s="92">
        <v>9</v>
      </c>
      <c r="F239" s="92">
        <v>15</v>
      </c>
      <c r="G239" s="92">
        <v>28</v>
      </c>
      <c r="H239" s="92">
        <v>72</v>
      </c>
      <c r="I239" s="92">
        <v>0</v>
      </c>
      <c r="J239" s="92">
        <v>0</v>
      </c>
      <c r="K239" s="92">
        <v>0</v>
      </c>
      <c r="L239" s="92">
        <v>0</v>
      </c>
      <c r="M239" s="92">
        <f t="shared" si="28"/>
        <v>124</v>
      </c>
    </row>
    <row r="240" spans="3:13" ht="11.25">
      <c r="C240" s="2" t="s">
        <v>382</v>
      </c>
      <c r="D240" s="2" t="s">
        <v>550</v>
      </c>
      <c r="E240" s="92">
        <v>32</v>
      </c>
      <c r="F240" s="92">
        <v>30</v>
      </c>
      <c r="G240" s="92">
        <v>44</v>
      </c>
      <c r="H240" s="92">
        <v>71</v>
      </c>
      <c r="I240" s="92">
        <v>0</v>
      </c>
      <c r="J240" s="92">
        <v>0</v>
      </c>
      <c r="K240" s="92">
        <v>0</v>
      </c>
      <c r="L240" s="92">
        <v>0</v>
      </c>
      <c r="M240" s="92">
        <f t="shared" si="28"/>
        <v>177</v>
      </c>
    </row>
    <row r="241" spans="2:13" ht="11.25">
      <c r="B241" s="113" t="s">
        <v>383</v>
      </c>
      <c r="E241" s="92">
        <f>SUM(E242:E245)</f>
        <v>134</v>
      </c>
      <c r="F241" s="92">
        <f aca="true" t="shared" si="34" ref="F241:L241">SUM(F242:F245)</f>
        <v>131</v>
      </c>
      <c r="G241" s="92">
        <f t="shared" si="34"/>
        <v>181</v>
      </c>
      <c r="H241" s="92">
        <f t="shared" si="34"/>
        <v>244</v>
      </c>
      <c r="I241" s="92">
        <f t="shared" si="34"/>
        <v>0</v>
      </c>
      <c r="J241" s="92">
        <f t="shared" si="34"/>
        <v>0</v>
      </c>
      <c r="K241" s="92">
        <f t="shared" si="34"/>
        <v>0</v>
      </c>
      <c r="L241" s="92">
        <f t="shared" si="34"/>
        <v>0</v>
      </c>
      <c r="M241" s="92">
        <f t="shared" si="28"/>
        <v>690</v>
      </c>
    </row>
    <row r="242" spans="3:13" ht="11.25">
      <c r="C242" s="2" t="s">
        <v>384</v>
      </c>
      <c r="D242" s="2" t="s">
        <v>385</v>
      </c>
      <c r="E242" s="92">
        <v>6</v>
      </c>
      <c r="F242" s="92">
        <v>6</v>
      </c>
      <c r="G242" s="92">
        <v>8</v>
      </c>
      <c r="H242" s="92">
        <v>24</v>
      </c>
      <c r="I242" s="92">
        <v>0</v>
      </c>
      <c r="J242" s="92">
        <v>0</v>
      </c>
      <c r="K242" s="92">
        <v>0</v>
      </c>
      <c r="L242" s="92">
        <v>0</v>
      </c>
      <c r="M242" s="92">
        <f t="shared" si="28"/>
        <v>44</v>
      </c>
    </row>
    <row r="243" spans="3:13" ht="11.25">
      <c r="C243" s="2" t="s">
        <v>386</v>
      </c>
      <c r="D243" s="2" t="s">
        <v>387</v>
      </c>
      <c r="E243" s="92">
        <v>102</v>
      </c>
      <c r="F243" s="92">
        <v>96</v>
      </c>
      <c r="G243" s="92">
        <v>107</v>
      </c>
      <c r="H243" s="92">
        <v>112</v>
      </c>
      <c r="I243" s="92">
        <v>0</v>
      </c>
      <c r="J243" s="92">
        <v>0</v>
      </c>
      <c r="K243" s="92">
        <v>0</v>
      </c>
      <c r="L243" s="92">
        <v>0</v>
      </c>
      <c r="M243" s="92">
        <f t="shared" si="28"/>
        <v>417</v>
      </c>
    </row>
    <row r="244" spans="3:13" ht="11.25">
      <c r="C244" s="2" t="s">
        <v>388</v>
      </c>
      <c r="D244" s="2" t="s">
        <v>552</v>
      </c>
      <c r="E244" s="92">
        <v>12</v>
      </c>
      <c r="F244" s="92">
        <v>12</v>
      </c>
      <c r="G244" s="92">
        <v>36</v>
      </c>
      <c r="H244" s="92">
        <v>70</v>
      </c>
      <c r="I244" s="92">
        <v>0</v>
      </c>
      <c r="J244" s="92">
        <v>0</v>
      </c>
      <c r="K244" s="92">
        <v>0</v>
      </c>
      <c r="L244" s="92">
        <v>0</v>
      </c>
      <c r="M244" s="92">
        <f t="shared" si="28"/>
        <v>130</v>
      </c>
    </row>
    <row r="245" spans="3:13" ht="11.25">
      <c r="C245" s="2" t="s">
        <v>389</v>
      </c>
      <c r="D245" s="2" t="s">
        <v>390</v>
      </c>
      <c r="E245" s="92">
        <v>14</v>
      </c>
      <c r="F245" s="92">
        <v>17</v>
      </c>
      <c r="G245" s="92">
        <v>30</v>
      </c>
      <c r="H245" s="92">
        <v>38</v>
      </c>
      <c r="I245" s="92">
        <v>0</v>
      </c>
      <c r="J245" s="92">
        <v>0</v>
      </c>
      <c r="K245" s="92">
        <v>0</v>
      </c>
      <c r="L245" s="92">
        <v>0</v>
      </c>
      <c r="M245" s="92">
        <f t="shared" si="28"/>
        <v>99</v>
      </c>
    </row>
    <row r="246" spans="5:13" ht="11.25">
      <c r="E246" s="118"/>
      <c r="F246" s="118"/>
      <c r="G246" s="118"/>
      <c r="H246" s="118"/>
      <c r="I246" s="118"/>
      <c r="J246" s="118"/>
      <c r="K246" s="118"/>
      <c r="L246" s="118"/>
      <c r="M246" s="92"/>
    </row>
    <row r="247" spans="1:13" ht="11.25">
      <c r="A247" s="53" t="s">
        <v>19</v>
      </c>
      <c r="E247" s="92">
        <f>E254+E248+E263</f>
        <v>360</v>
      </c>
      <c r="F247" s="92">
        <f>F254+F248+F263</f>
        <v>424</v>
      </c>
      <c r="G247" s="92">
        <f>G254+G248+G263</f>
        <v>582</v>
      </c>
      <c r="H247" s="92">
        <f>H254+H248+H263</f>
        <v>804</v>
      </c>
      <c r="I247" s="92">
        <f>I254+I248+I263</f>
        <v>0</v>
      </c>
      <c r="J247" s="92">
        <f>J254+J248+J263</f>
        <v>293</v>
      </c>
      <c r="K247" s="92">
        <f>K254+K248+K263</f>
        <v>17</v>
      </c>
      <c r="L247" s="92">
        <f>L254+L248+L263</f>
        <v>193</v>
      </c>
      <c r="M247" s="92">
        <f t="shared" si="28"/>
        <v>2673</v>
      </c>
    </row>
    <row r="248" spans="2:13" ht="11.25">
      <c r="B248" s="113" t="s">
        <v>555</v>
      </c>
      <c r="E248" s="92">
        <f aca="true" t="shared" si="35" ref="E248:L248">SUM(E249:E253)</f>
        <v>0</v>
      </c>
      <c r="F248" s="92">
        <f t="shared" si="35"/>
        <v>0</v>
      </c>
      <c r="G248" s="92">
        <f t="shared" si="35"/>
        <v>0</v>
      </c>
      <c r="H248" s="92">
        <f t="shared" si="35"/>
        <v>0</v>
      </c>
      <c r="I248" s="92">
        <f t="shared" si="35"/>
        <v>0</v>
      </c>
      <c r="J248" s="92">
        <f t="shared" si="35"/>
        <v>62</v>
      </c>
      <c r="K248" s="92">
        <f t="shared" si="35"/>
        <v>11</v>
      </c>
      <c r="L248" s="92">
        <f t="shared" si="35"/>
        <v>105</v>
      </c>
      <c r="M248" s="92">
        <f>SUM(E248:L248)</f>
        <v>178</v>
      </c>
    </row>
    <row r="249" spans="3:13" ht="11.25">
      <c r="C249" s="2" t="s">
        <v>409</v>
      </c>
      <c r="D249" s="2" t="s">
        <v>410</v>
      </c>
      <c r="E249" s="95">
        <v>0</v>
      </c>
      <c r="F249" s="95">
        <v>0</v>
      </c>
      <c r="G249" s="95">
        <v>0</v>
      </c>
      <c r="H249" s="95">
        <v>0</v>
      </c>
      <c r="I249" s="95">
        <v>0</v>
      </c>
      <c r="J249" s="95">
        <v>15</v>
      </c>
      <c r="K249" s="95">
        <v>0</v>
      </c>
      <c r="L249" s="95">
        <v>105</v>
      </c>
      <c r="M249" s="92">
        <f>SUM(E249:L249)</f>
        <v>120</v>
      </c>
    </row>
    <row r="250" spans="3:13" ht="11.25">
      <c r="C250" s="2" t="s">
        <v>405</v>
      </c>
      <c r="D250" s="2" t="s">
        <v>406</v>
      </c>
      <c r="E250" s="95">
        <v>0</v>
      </c>
      <c r="F250" s="95">
        <v>0</v>
      </c>
      <c r="G250" s="95">
        <v>0</v>
      </c>
      <c r="H250" s="95">
        <v>0</v>
      </c>
      <c r="I250" s="95">
        <v>0</v>
      </c>
      <c r="J250" s="95">
        <v>47</v>
      </c>
      <c r="K250" s="95">
        <v>0</v>
      </c>
      <c r="L250" s="95">
        <v>0</v>
      </c>
      <c r="M250" s="92">
        <f>SUM(E250:L250)</f>
        <v>47</v>
      </c>
    </row>
    <row r="251" spans="3:13" ht="11.25">
      <c r="C251" s="2" t="s">
        <v>407</v>
      </c>
      <c r="D251" s="2" t="s">
        <v>680</v>
      </c>
      <c r="E251" s="95">
        <v>0</v>
      </c>
      <c r="F251" s="95">
        <v>0</v>
      </c>
      <c r="G251" s="95">
        <v>0</v>
      </c>
      <c r="H251" s="95">
        <v>0</v>
      </c>
      <c r="I251" s="95">
        <v>0</v>
      </c>
      <c r="J251" s="95">
        <v>0</v>
      </c>
      <c r="K251" s="95">
        <v>4</v>
      </c>
      <c r="L251" s="95">
        <v>0</v>
      </c>
      <c r="M251" s="92">
        <f>SUM(E251:L251)</f>
        <v>4</v>
      </c>
    </row>
    <row r="252" spans="3:13" ht="11.25">
      <c r="C252" s="2" t="s">
        <v>408</v>
      </c>
      <c r="D252" s="2" t="s">
        <v>681</v>
      </c>
      <c r="E252" s="95">
        <v>0</v>
      </c>
      <c r="F252" s="95">
        <v>0</v>
      </c>
      <c r="G252" s="95">
        <v>0</v>
      </c>
      <c r="H252" s="95">
        <v>0</v>
      </c>
      <c r="I252" s="95">
        <v>0</v>
      </c>
      <c r="J252" s="95">
        <v>0</v>
      </c>
      <c r="K252" s="95">
        <v>5</v>
      </c>
      <c r="L252" s="95">
        <v>0</v>
      </c>
      <c r="M252" s="92">
        <f>SUM(E252:L252)</f>
        <v>5</v>
      </c>
    </row>
    <row r="253" spans="3:13" ht="11.25">
      <c r="C253" s="2" t="s">
        <v>638</v>
      </c>
      <c r="D253" s="88" t="s">
        <v>641</v>
      </c>
      <c r="E253" s="95">
        <v>0</v>
      </c>
      <c r="F253" s="95">
        <v>0</v>
      </c>
      <c r="G253" s="95">
        <v>0</v>
      </c>
      <c r="H253" s="95">
        <v>0</v>
      </c>
      <c r="I253" s="95">
        <v>0</v>
      </c>
      <c r="J253" s="95">
        <v>0</v>
      </c>
      <c r="K253" s="95">
        <v>2</v>
      </c>
      <c r="L253" s="95">
        <v>0</v>
      </c>
      <c r="M253" s="92">
        <f>SUM(E253:L253)</f>
        <v>2</v>
      </c>
    </row>
    <row r="254" spans="2:13" ht="11.25">
      <c r="B254" s="113" t="s">
        <v>698</v>
      </c>
      <c r="E254" s="92">
        <f>SUM(E255:E262)</f>
        <v>233</v>
      </c>
      <c r="F254" s="92">
        <f aca="true" t="shared" si="36" ref="F254:L254">SUM(F255:F262)</f>
        <v>259</v>
      </c>
      <c r="G254" s="92">
        <f t="shared" si="36"/>
        <v>354</v>
      </c>
      <c r="H254" s="92">
        <f t="shared" si="36"/>
        <v>510</v>
      </c>
      <c r="I254" s="92">
        <f t="shared" si="36"/>
        <v>0</v>
      </c>
      <c r="J254" s="92">
        <f t="shared" si="36"/>
        <v>147</v>
      </c>
      <c r="K254" s="92">
        <f t="shared" si="36"/>
        <v>0</v>
      </c>
      <c r="L254" s="92">
        <f t="shared" si="36"/>
        <v>62</v>
      </c>
      <c r="M254" s="92">
        <f t="shared" si="28"/>
        <v>1565</v>
      </c>
    </row>
    <row r="255" spans="3:13" ht="11.25">
      <c r="C255" s="2" t="s">
        <v>402</v>
      </c>
      <c r="D255" s="2" t="s">
        <v>394</v>
      </c>
      <c r="E255" s="95">
        <v>0</v>
      </c>
      <c r="F255" s="95">
        <v>0</v>
      </c>
      <c r="G255" s="95">
        <v>0</v>
      </c>
      <c r="H255" s="95">
        <v>0</v>
      </c>
      <c r="I255" s="95">
        <v>0</v>
      </c>
      <c r="J255" s="95">
        <v>74</v>
      </c>
      <c r="K255" s="95">
        <v>0</v>
      </c>
      <c r="L255" s="95">
        <v>0</v>
      </c>
      <c r="M255" s="92">
        <f t="shared" si="28"/>
        <v>74</v>
      </c>
    </row>
    <row r="256" spans="3:13" ht="11.25">
      <c r="C256" s="2" t="s">
        <v>393</v>
      </c>
      <c r="D256" s="2" t="s">
        <v>394</v>
      </c>
      <c r="E256" s="95">
        <v>0</v>
      </c>
      <c r="F256" s="95">
        <v>0</v>
      </c>
      <c r="G256" s="95">
        <v>0</v>
      </c>
      <c r="H256" s="95">
        <v>0</v>
      </c>
      <c r="I256" s="95">
        <v>0</v>
      </c>
      <c r="J256" s="95">
        <v>0</v>
      </c>
      <c r="K256" s="95">
        <v>0</v>
      </c>
      <c r="L256" s="95">
        <v>62</v>
      </c>
      <c r="M256" s="92">
        <f t="shared" si="28"/>
        <v>62</v>
      </c>
    </row>
    <row r="257" spans="3:13" ht="11.25">
      <c r="C257" s="2" t="s">
        <v>395</v>
      </c>
      <c r="D257" s="2" t="s">
        <v>396</v>
      </c>
      <c r="E257" s="92">
        <v>160</v>
      </c>
      <c r="F257" s="92">
        <v>162</v>
      </c>
      <c r="G257" s="92">
        <v>205</v>
      </c>
      <c r="H257" s="92">
        <v>284</v>
      </c>
      <c r="I257" s="92">
        <v>0</v>
      </c>
      <c r="J257" s="92">
        <v>0</v>
      </c>
      <c r="K257" s="92">
        <v>0</v>
      </c>
      <c r="L257" s="92">
        <v>0</v>
      </c>
      <c r="M257" s="92">
        <f t="shared" si="28"/>
        <v>811</v>
      </c>
    </row>
    <row r="258" spans="3:13" ht="11.25">
      <c r="C258" s="2" t="s">
        <v>397</v>
      </c>
      <c r="D258" s="2" t="s">
        <v>554</v>
      </c>
      <c r="E258" s="92">
        <v>17</v>
      </c>
      <c r="F258" s="92">
        <v>18</v>
      </c>
      <c r="G258" s="92">
        <v>30</v>
      </c>
      <c r="H258" s="92">
        <v>57</v>
      </c>
      <c r="I258" s="92">
        <v>0</v>
      </c>
      <c r="J258" s="92">
        <v>0</v>
      </c>
      <c r="K258" s="92">
        <v>0</v>
      </c>
      <c r="L258" s="92">
        <v>0</v>
      </c>
      <c r="M258" s="92">
        <f t="shared" si="28"/>
        <v>122</v>
      </c>
    </row>
    <row r="259" spans="3:13" ht="11.25">
      <c r="C259" s="2" t="s">
        <v>398</v>
      </c>
      <c r="D259" s="2" t="s">
        <v>399</v>
      </c>
      <c r="E259" s="92">
        <v>36</v>
      </c>
      <c r="F259" s="92">
        <v>47</v>
      </c>
      <c r="G259" s="92">
        <v>65</v>
      </c>
      <c r="H259" s="92">
        <v>70</v>
      </c>
      <c r="I259" s="92">
        <v>0</v>
      </c>
      <c r="J259" s="92">
        <v>0</v>
      </c>
      <c r="K259" s="92">
        <v>0</v>
      </c>
      <c r="L259" s="92">
        <v>0</v>
      </c>
      <c r="M259" s="92">
        <f t="shared" si="28"/>
        <v>218</v>
      </c>
    </row>
    <row r="260" spans="3:13" ht="11.25">
      <c r="C260" s="2" t="s">
        <v>400</v>
      </c>
      <c r="D260" s="2" t="s">
        <v>401</v>
      </c>
      <c r="E260" s="92">
        <v>20</v>
      </c>
      <c r="F260" s="92">
        <v>32</v>
      </c>
      <c r="G260" s="92">
        <v>54</v>
      </c>
      <c r="H260" s="92">
        <v>99</v>
      </c>
      <c r="I260" s="92">
        <v>0</v>
      </c>
      <c r="J260" s="92">
        <v>0</v>
      </c>
      <c r="K260" s="92">
        <v>0</v>
      </c>
      <c r="L260" s="92">
        <v>0</v>
      </c>
      <c r="M260" s="92">
        <f t="shared" si="28"/>
        <v>205</v>
      </c>
    </row>
    <row r="261" spans="3:13" ht="11.25">
      <c r="C261" s="2" t="s">
        <v>403</v>
      </c>
      <c r="D261" s="2" t="s">
        <v>404</v>
      </c>
      <c r="E261" s="95">
        <v>0</v>
      </c>
      <c r="F261" s="95">
        <v>0</v>
      </c>
      <c r="G261" s="95">
        <v>0</v>
      </c>
      <c r="H261" s="95">
        <v>0</v>
      </c>
      <c r="I261" s="95">
        <v>0</v>
      </c>
      <c r="J261" s="95">
        <v>52</v>
      </c>
      <c r="K261" s="95">
        <v>0</v>
      </c>
      <c r="L261" s="95">
        <v>0</v>
      </c>
      <c r="M261" s="92">
        <f t="shared" si="28"/>
        <v>52</v>
      </c>
    </row>
    <row r="262" spans="3:13" ht="11.25">
      <c r="C262" s="2" t="s">
        <v>392</v>
      </c>
      <c r="D262" s="2" t="s">
        <v>553</v>
      </c>
      <c r="E262" s="95">
        <v>0</v>
      </c>
      <c r="F262" s="95">
        <v>0</v>
      </c>
      <c r="G262" s="95">
        <v>0</v>
      </c>
      <c r="H262" s="95">
        <v>0</v>
      </c>
      <c r="I262" s="95">
        <v>0</v>
      </c>
      <c r="J262" s="95">
        <v>21</v>
      </c>
      <c r="K262" s="95">
        <v>0</v>
      </c>
      <c r="L262" s="95">
        <v>0</v>
      </c>
      <c r="M262" s="92">
        <f t="shared" si="28"/>
        <v>21</v>
      </c>
    </row>
    <row r="263" spans="2:13" ht="11.25">
      <c r="B263" s="113" t="s">
        <v>411</v>
      </c>
      <c r="E263" s="92">
        <f>SUM(E264:E272)</f>
        <v>127</v>
      </c>
      <c r="F263" s="92">
        <f>SUM(F264:F272)</f>
        <v>165</v>
      </c>
      <c r="G263" s="92">
        <f>SUM(G264:G272)</f>
        <v>228</v>
      </c>
      <c r="H263" s="92">
        <f>SUM(H264:H272)</f>
        <v>294</v>
      </c>
      <c r="I263" s="92">
        <f>SUM(I264:I272)</f>
        <v>0</v>
      </c>
      <c r="J263" s="92">
        <f>SUM(J264:J272)</f>
        <v>84</v>
      </c>
      <c r="K263" s="92">
        <f>SUM(K264:K272)</f>
        <v>6</v>
      </c>
      <c r="L263" s="92">
        <f>SUM(L264:L272)</f>
        <v>26</v>
      </c>
      <c r="M263" s="92">
        <f t="shared" si="28"/>
        <v>930</v>
      </c>
    </row>
    <row r="264" spans="3:13" ht="11.25">
      <c r="C264" s="2" t="s">
        <v>414</v>
      </c>
      <c r="D264" s="2" t="s">
        <v>415</v>
      </c>
      <c r="E264" s="92">
        <v>28</v>
      </c>
      <c r="F264" s="92">
        <v>25</v>
      </c>
      <c r="G264" s="92">
        <v>17</v>
      </c>
      <c r="H264" s="92">
        <v>7</v>
      </c>
      <c r="I264" s="92">
        <v>0</v>
      </c>
      <c r="J264" s="92">
        <v>66</v>
      </c>
      <c r="K264" s="92">
        <v>0</v>
      </c>
      <c r="L264" s="92">
        <v>26</v>
      </c>
      <c r="M264" s="92">
        <f t="shared" si="28"/>
        <v>169</v>
      </c>
    </row>
    <row r="265" spans="3:13" ht="11.25">
      <c r="C265" s="2" t="s">
        <v>417</v>
      </c>
      <c r="D265" s="2" t="s">
        <v>558</v>
      </c>
      <c r="E265" s="92">
        <v>84</v>
      </c>
      <c r="F265" s="92">
        <v>107</v>
      </c>
      <c r="G265" s="92">
        <v>179</v>
      </c>
      <c r="H265" s="92">
        <v>241</v>
      </c>
      <c r="I265" s="92">
        <v>0</v>
      </c>
      <c r="J265" s="92">
        <v>0</v>
      </c>
      <c r="K265" s="92">
        <v>0</v>
      </c>
      <c r="L265" s="92">
        <v>0</v>
      </c>
      <c r="M265" s="92">
        <f t="shared" si="28"/>
        <v>611</v>
      </c>
    </row>
    <row r="266" spans="3:13" ht="11.25">
      <c r="C266" s="2" t="s">
        <v>418</v>
      </c>
      <c r="D266" s="2" t="s">
        <v>559</v>
      </c>
      <c r="E266" s="92">
        <v>15</v>
      </c>
      <c r="F266" s="92">
        <v>28</v>
      </c>
      <c r="G266" s="92">
        <v>26</v>
      </c>
      <c r="H266" s="92">
        <v>32</v>
      </c>
      <c r="I266" s="92">
        <v>0</v>
      </c>
      <c r="J266" s="92">
        <v>0</v>
      </c>
      <c r="K266" s="92">
        <v>0</v>
      </c>
      <c r="L266" s="92">
        <v>0</v>
      </c>
      <c r="M266" s="92">
        <f t="shared" si="28"/>
        <v>101</v>
      </c>
    </row>
    <row r="267" spans="3:13" ht="11.25">
      <c r="C267" s="2" t="s">
        <v>416</v>
      </c>
      <c r="D267" s="2" t="s">
        <v>557</v>
      </c>
      <c r="E267" s="92">
        <v>0</v>
      </c>
      <c r="F267" s="92">
        <v>5</v>
      </c>
      <c r="G267" s="92">
        <v>6</v>
      </c>
      <c r="H267" s="92">
        <v>14</v>
      </c>
      <c r="I267" s="92">
        <v>0</v>
      </c>
      <c r="J267" s="92">
        <v>0</v>
      </c>
      <c r="K267" s="92">
        <v>0</v>
      </c>
      <c r="L267" s="92">
        <v>0</v>
      </c>
      <c r="M267" s="92">
        <f t="shared" si="28"/>
        <v>25</v>
      </c>
    </row>
    <row r="268" spans="3:13" ht="11.25">
      <c r="C268" s="2" t="s">
        <v>413</v>
      </c>
      <c r="D268" s="2" t="s">
        <v>556</v>
      </c>
      <c r="E268" s="95">
        <v>0</v>
      </c>
      <c r="F268" s="95">
        <v>0</v>
      </c>
      <c r="G268" s="95">
        <v>0</v>
      </c>
      <c r="H268" s="95">
        <v>0</v>
      </c>
      <c r="I268" s="95">
        <v>0</v>
      </c>
      <c r="J268" s="95">
        <v>0</v>
      </c>
      <c r="K268" s="95">
        <v>6</v>
      </c>
      <c r="L268" s="95">
        <v>0</v>
      </c>
      <c r="M268" s="92">
        <f t="shared" si="28"/>
        <v>6</v>
      </c>
    </row>
    <row r="269" spans="3:13" ht="11.25">
      <c r="C269" s="2" t="s">
        <v>567</v>
      </c>
      <c r="E269" s="92"/>
      <c r="F269" s="92"/>
      <c r="G269" s="92"/>
      <c r="H269" s="92"/>
      <c r="I269" s="92"/>
      <c r="J269" s="92"/>
      <c r="K269" s="92"/>
      <c r="L269" s="92"/>
      <c r="M269" s="92"/>
    </row>
    <row r="270" spans="2:13" ht="11.25">
      <c r="B270" s="119"/>
      <c r="C270" s="2" t="s">
        <v>726</v>
      </c>
      <c r="D270" s="2" t="s">
        <v>727</v>
      </c>
      <c r="E270" s="95">
        <v>0</v>
      </c>
      <c r="F270" s="95">
        <v>0</v>
      </c>
      <c r="G270" s="95">
        <v>0</v>
      </c>
      <c r="H270" s="95">
        <v>0</v>
      </c>
      <c r="I270" s="95">
        <v>0</v>
      </c>
      <c r="J270" s="95">
        <v>1</v>
      </c>
      <c r="K270" s="95">
        <v>0</v>
      </c>
      <c r="L270" s="95">
        <v>0</v>
      </c>
      <c r="M270" s="92">
        <f>SUM(E270:L270)</f>
        <v>1</v>
      </c>
    </row>
    <row r="271" spans="3:13" ht="11.25">
      <c r="C271" s="2" t="s">
        <v>412</v>
      </c>
      <c r="D271" s="2" t="s">
        <v>682</v>
      </c>
      <c r="E271" s="95">
        <v>0</v>
      </c>
      <c r="F271" s="95">
        <v>0</v>
      </c>
      <c r="G271" s="95">
        <v>0</v>
      </c>
      <c r="H271" s="95">
        <v>0</v>
      </c>
      <c r="I271" s="95">
        <v>0</v>
      </c>
      <c r="J271" s="95">
        <v>9</v>
      </c>
      <c r="K271" s="95">
        <v>0</v>
      </c>
      <c r="L271" s="95">
        <v>0</v>
      </c>
      <c r="M271" s="92">
        <f>SUM(E271:L271)</f>
        <v>9</v>
      </c>
    </row>
    <row r="272" spans="3:13" ht="11.25">
      <c r="C272" s="2" t="s">
        <v>728</v>
      </c>
      <c r="D272" s="2" t="s">
        <v>729</v>
      </c>
      <c r="E272" s="95">
        <v>0</v>
      </c>
      <c r="F272" s="95">
        <v>0</v>
      </c>
      <c r="G272" s="95">
        <v>0</v>
      </c>
      <c r="H272" s="95">
        <v>0</v>
      </c>
      <c r="I272" s="95">
        <v>0</v>
      </c>
      <c r="J272" s="95">
        <v>8</v>
      </c>
      <c r="K272" s="95">
        <v>0</v>
      </c>
      <c r="L272" s="95">
        <v>0</v>
      </c>
      <c r="M272" s="92">
        <f>SUM(E272:L272)</f>
        <v>8</v>
      </c>
    </row>
    <row r="273" spans="5:13" ht="11.25">
      <c r="E273" s="118"/>
      <c r="F273" s="118"/>
      <c r="G273" s="118"/>
      <c r="H273" s="118"/>
      <c r="I273" s="118"/>
      <c r="J273" s="118"/>
      <c r="K273" s="118"/>
      <c r="L273" s="118"/>
      <c r="M273" s="92"/>
    </row>
    <row r="274" spans="1:13" ht="11.25">
      <c r="A274" s="53" t="s">
        <v>18</v>
      </c>
      <c r="E274" s="92">
        <f>E275+E277+E287+E307</f>
        <v>167</v>
      </c>
      <c r="F274" s="92">
        <f aca="true" t="shared" si="37" ref="F274:L274">F275+F277+F287+F307</f>
        <v>191</v>
      </c>
      <c r="G274" s="92">
        <f t="shared" si="37"/>
        <v>245</v>
      </c>
      <c r="H274" s="92">
        <f t="shared" si="37"/>
        <v>358</v>
      </c>
      <c r="I274" s="92">
        <f t="shared" si="37"/>
        <v>0</v>
      </c>
      <c r="J274" s="92">
        <f t="shared" si="37"/>
        <v>136</v>
      </c>
      <c r="K274" s="92">
        <f t="shared" si="37"/>
        <v>0</v>
      </c>
      <c r="L274" s="92">
        <f t="shared" si="37"/>
        <v>0</v>
      </c>
      <c r="M274" s="92">
        <f t="shared" si="28"/>
        <v>1097</v>
      </c>
    </row>
    <row r="275" spans="2:13" ht="11.25">
      <c r="B275" s="113" t="s">
        <v>600</v>
      </c>
      <c r="E275" s="92">
        <f aca="true" t="shared" si="38" ref="E275:L275">SUM(E276)</f>
        <v>4</v>
      </c>
      <c r="F275" s="92">
        <f t="shared" si="38"/>
        <v>8</v>
      </c>
      <c r="G275" s="92">
        <f t="shared" si="38"/>
        <v>11</v>
      </c>
      <c r="H275" s="92">
        <f t="shared" si="38"/>
        <v>22</v>
      </c>
      <c r="I275" s="92">
        <f t="shared" si="38"/>
        <v>0</v>
      </c>
      <c r="J275" s="92">
        <f t="shared" si="38"/>
        <v>13</v>
      </c>
      <c r="K275" s="92">
        <f t="shared" si="38"/>
        <v>0</v>
      </c>
      <c r="L275" s="92">
        <f t="shared" si="38"/>
        <v>0</v>
      </c>
      <c r="M275" s="92">
        <f t="shared" si="28"/>
        <v>58</v>
      </c>
    </row>
    <row r="276" spans="3:13" ht="11.25">
      <c r="C276" s="2" t="s">
        <v>419</v>
      </c>
      <c r="D276" s="2" t="s">
        <v>420</v>
      </c>
      <c r="E276" s="92">
        <v>4</v>
      </c>
      <c r="F276" s="92">
        <v>8</v>
      </c>
      <c r="G276" s="92">
        <v>11</v>
      </c>
      <c r="H276" s="92">
        <v>22</v>
      </c>
      <c r="I276" s="92">
        <v>0</v>
      </c>
      <c r="J276" s="92">
        <v>13</v>
      </c>
      <c r="K276" s="92">
        <v>0</v>
      </c>
      <c r="L276" s="92">
        <v>0</v>
      </c>
      <c r="M276" s="92">
        <f>SUM(E276:L276)</f>
        <v>58</v>
      </c>
    </row>
    <row r="277" spans="2:13" ht="11.25">
      <c r="B277" s="113" t="s">
        <v>421</v>
      </c>
      <c r="E277" s="92">
        <f>SUM(E278:E286)</f>
        <v>37</v>
      </c>
      <c r="F277" s="92">
        <f aca="true" t="shared" si="39" ref="F277:L277">SUM(F278:F286)</f>
        <v>48</v>
      </c>
      <c r="G277" s="92">
        <f t="shared" si="39"/>
        <v>103</v>
      </c>
      <c r="H277" s="92">
        <f t="shared" si="39"/>
        <v>120</v>
      </c>
      <c r="I277" s="92">
        <f t="shared" si="39"/>
        <v>0</v>
      </c>
      <c r="J277" s="92">
        <f t="shared" si="39"/>
        <v>27</v>
      </c>
      <c r="K277" s="92">
        <f t="shared" si="39"/>
        <v>0</v>
      </c>
      <c r="L277" s="92">
        <f t="shared" si="39"/>
        <v>0</v>
      </c>
      <c r="M277" s="92">
        <f aca="true" t="shared" si="40" ref="M277:M335">SUM(E277:L277)</f>
        <v>335</v>
      </c>
    </row>
    <row r="278" spans="3:13" ht="11.25">
      <c r="C278" s="2" t="s">
        <v>422</v>
      </c>
      <c r="D278" s="2" t="s">
        <v>423</v>
      </c>
      <c r="E278" s="92">
        <v>37</v>
      </c>
      <c r="F278" s="92">
        <v>34</v>
      </c>
      <c r="G278" s="92">
        <v>43</v>
      </c>
      <c r="H278" s="92">
        <v>7</v>
      </c>
      <c r="I278" s="92">
        <v>0</v>
      </c>
      <c r="J278" s="92">
        <v>0</v>
      </c>
      <c r="K278" s="92">
        <v>0</v>
      </c>
      <c r="L278" s="92">
        <v>0</v>
      </c>
      <c r="M278" s="92">
        <f t="shared" si="40"/>
        <v>121</v>
      </c>
    </row>
    <row r="279" spans="3:13" ht="11.25">
      <c r="C279" s="2" t="s">
        <v>424</v>
      </c>
      <c r="D279" s="2" t="s">
        <v>425</v>
      </c>
      <c r="E279" s="95">
        <v>0</v>
      </c>
      <c r="F279" s="95">
        <v>5</v>
      </c>
      <c r="G279" s="95">
        <v>25</v>
      </c>
      <c r="H279" s="95">
        <v>44</v>
      </c>
      <c r="I279" s="95">
        <v>0</v>
      </c>
      <c r="J279" s="95">
        <v>0</v>
      </c>
      <c r="K279" s="95">
        <v>0</v>
      </c>
      <c r="L279" s="95">
        <v>0</v>
      </c>
      <c r="M279" s="92">
        <f t="shared" si="40"/>
        <v>74</v>
      </c>
    </row>
    <row r="280" spans="3:13" ht="11.25">
      <c r="C280" s="2" t="s">
        <v>428</v>
      </c>
      <c r="D280" s="2" t="s">
        <v>429</v>
      </c>
      <c r="E280" s="95">
        <v>0</v>
      </c>
      <c r="F280" s="95">
        <v>0</v>
      </c>
      <c r="G280" s="95">
        <v>3</v>
      </c>
      <c r="H280" s="95">
        <v>2</v>
      </c>
      <c r="I280" s="95">
        <v>0</v>
      </c>
      <c r="J280" s="95">
        <v>0</v>
      </c>
      <c r="K280" s="95">
        <v>0</v>
      </c>
      <c r="L280" s="95">
        <v>0</v>
      </c>
      <c r="M280" s="92">
        <f t="shared" si="40"/>
        <v>5</v>
      </c>
    </row>
    <row r="281" spans="3:13" ht="11.25">
      <c r="C281" s="2" t="s">
        <v>430</v>
      </c>
      <c r="D281" s="2" t="s">
        <v>431</v>
      </c>
      <c r="E281" s="95">
        <v>0</v>
      </c>
      <c r="F281" s="95">
        <v>1</v>
      </c>
      <c r="G281" s="95">
        <v>15</v>
      </c>
      <c r="H281" s="95">
        <v>32</v>
      </c>
      <c r="I281" s="95">
        <v>0</v>
      </c>
      <c r="J281" s="95">
        <v>0</v>
      </c>
      <c r="K281" s="95">
        <v>0</v>
      </c>
      <c r="L281" s="95">
        <v>0</v>
      </c>
      <c r="M281" s="92">
        <f t="shared" si="40"/>
        <v>48</v>
      </c>
    </row>
    <row r="282" spans="3:13" ht="11.25">
      <c r="C282" s="2" t="s">
        <v>432</v>
      </c>
      <c r="D282" s="2" t="s">
        <v>433</v>
      </c>
      <c r="E282" s="95">
        <v>0</v>
      </c>
      <c r="F282" s="95">
        <v>0</v>
      </c>
      <c r="G282" s="95">
        <v>0</v>
      </c>
      <c r="H282" s="95">
        <v>0</v>
      </c>
      <c r="I282" s="95">
        <v>0</v>
      </c>
      <c r="J282" s="95">
        <v>2</v>
      </c>
      <c r="K282" s="95">
        <v>0</v>
      </c>
      <c r="L282" s="95">
        <v>0</v>
      </c>
      <c r="M282" s="92">
        <f t="shared" si="40"/>
        <v>2</v>
      </c>
    </row>
    <row r="283" spans="3:13" ht="11.25">
      <c r="C283" s="2" t="s">
        <v>434</v>
      </c>
      <c r="D283" s="2" t="s">
        <v>435</v>
      </c>
      <c r="E283" s="95">
        <v>0</v>
      </c>
      <c r="F283" s="95">
        <v>8</v>
      </c>
      <c r="G283" s="95">
        <v>15</v>
      </c>
      <c r="H283" s="95">
        <v>23</v>
      </c>
      <c r="I283" s="95">
        <v>0</v>
      </c>
      <c r="J283" s="95">
        <v>0</v>
      </c>
      <c r="K283" s="95">
        <v>0</v>
      </c>
      <c r="L283" s="95">
        <v>0</v>
      </c>
      <c r="M283" s="92">
        <f t="shared" si="40"/>
        <v>46</v>
      </c>
    </row>
    <row r="284" spans="3:13" ht="11.25">
      <c r="C284" s="2" t="s">
        <v>436</v>
      </c>
      <c r="D284" s="2" t="s">
        <v>437</v>
      </c>
      <c r="E284" s="95">
        <v>0</v>
      </c>
      <c r="F284" s="95">
        <v>0</v>
      </c>
      <c r="G284" s="95">
        <v>0</v>
      </c>
      <c r="H284" s="95">
        <v>0</v>
      </c>
      <c r="I284" s="95">
        <v>0</v>
      </c>
      <c r="J284" s="95">
        <v>8</v>
      </c>
      <c r="K284" s="95">
        <v>0</v>
      </c>
      <c r="L284" s="95">
        <v>0</v>
      </c>
      <c r="M284" s="92">
        <f t="shared" si="40"/>
        <v>8</v>
      </c>
    </row>
    <row r="285" spans="3:13" ht="11.25">
      <c r="C285" s="2" t="s">
        <v>426</v>
      </c>
      <c r="D285" s="2" t="s">
        <v>427</v>
      </c>
      <c r="E285" s="95">
        <v>0</v>
      </c>
      <c r="F285" s="95">
        <v>0</v>
      </c>
      <c r="G285" s="95">
        <v>0</v>
      </c>
      <c r="H285" s="95">
        <v>0</v>
      </c>
      <c r="I285" s="95">
        <v>0</v>
      </c>
      <c r="J285" s="95">
        <v>17</v>
      </c>
      <c r="K285" s="95">
        <v>0</v>
      </c>
      <c r="L285" s="95">
        <v>0</v>
      </c>
      <c r="M285" s="92">
        <f t="shared" si="40"/>
        <v>17</v>
      </c>
    </row>
    <row r="286" spans="3:13" ht="11.25">
      <c r="C286" s="2" t="s">
        <v>438</v>
      </c>
      <c r="D286" s="2" t="s">
        <v>439</v>
      </c>
      <c r="E286" s="95">
        <v>0</v>
      </c>
      <c r="F286" s="95">
        <v>0</v>
      </c>
      <c r="G286" s="95">
        <v>2</v>
      </c>
      <c r="H286" s="95">
        <v>12</v>
      </c>
      <c r="I286" s="95">
        <v>0</v>
      </c>
      <c r="J286" s="95">
        <v>0</v>
      </c>
      <c r="K286" s="95">
        <v>0</v>
      </c>
      <c r="L286" s="95">
        <v>0</v>
      </c>
      <c r="M286" s="92">
        <f t="shared" si="40"/>
        <v>14</v>
      </c>
    </row>
    <row r="287" spans="2:13" ht="11.25">
      <c r="B287" s="113" t="s">
        <v>440</v>
      </c>
      <c r="E287" s="92">
        <f aca="true" t="shared" si="41" ref="E287:L287">SUM(E288:E306)</f>
        <v>55</v>
      </c>
      <c r="F287" s="92">
        <f t="shared" si="41"/>
        <v>66</v>
      </c>
      <c r="G287" s="92">
        <f t="shared" si="41"/>
        <v>54</v>
      </c>
      <c r="H287" s="92">
        <f t="shared" si="41"/>
        <v>120</v>
      </c>
      <c r="I287" s="92">
        <f t="shared" si="41"/>
        <v>0</v>
      </c>
      <c r="J287" s="92">
        <f t="shared" si="41"/>
        <v>68</v>
      </c>
      <c r="K287" s="92">
        <f t="shared" si="41"/>
        <v>0</v>
      </c>
      <c r="L287" s="92">
        <f t="shared" si="41"/>
        <v>0</v>
      </c>
      <c r="M287" s="92">
        <f t="shared" si="40"/>
        <v>363</v>
      </c>
    </row>
    <row r="288" spans="3:13" ht="11.25">
      <c r="C288" s="2" t="s">
        <v>443</v>
      </c>
      <c r="D288" s="2" t="s">
        <v>444</v>
      </c>
      <c r="E288" s="95">
        <v>0</v>
      </c>
      <c r="F288" s="95">
        <v>0</v>
      </c>
      <c r="G288" s="95">
        <v>0</v>
      </c>
      <c r="H288" s="95">
        <v>0</v>
      </c>
      <c r="I288" s="95">
        <v>0</v>
      </c>
      <c r="J288" s="95">
        <v>35</v>
      </c>
      <c r="K288" s="95">
        <v>0</v>
      </c>
      <c r="L288" s="95">
        <v>0</v>
      </c>
      <c r="M288" s="92">
        <f t="shared" si="40"/>
        <v>35</v>
      </c>
    </row>
    <row r="289" spans="3:13" ht="11.25">
      <c r="C289" s="2" t="s">
        <v>445</v>
      </c>
      <c r="D289" s="2" t="s">
        <v>446</v>
      </c>
      <c r="E289" s="95">
        <v>0</v>
      </c>
      <c r="F289" s="95">
        <v>0</v>
      </c>
      <c r="G289" s="95">
        <v>0</v>
      </c>
      <c r="H289" s="95">
        <v>0</v>
      </c>
      <c r="I289" s="95">
        <v>0</v>
      </c>
      <c r="J289" s="95">
        <v>3</v>
      </c>
      <c r="K289" s="95">
        <v>0</v>
      </c>
      <c r="L289" s="95">
        <v>0</v>
      </c>
      <c r="M289" s="92">
        <f t="shared" si="40"/>
        <v>3</v>
      </c>
    </row>
    <row r="290" spans="3:13" ht="11.25">
      <c r="C290" s="2" t="s">
        <v>447</v>
      </c>
      <c r="D290" s="2" t="s">
        <v>448</v>
      </c>
      <c r="E290" s="95">
        <v>0</v>
      </c>
      <c r="F290" s="95">
        <v>0</v>
      </c>
      <c r="G290" s="95">
        <v>0</v>
      </c>
      <c r="H290" s="95">
        <v>0</v>
      </c>
      <c r="I290" s="95">
        <v>0</v>
      </c>
      <c r="J290" s="95">
        <v>13</v>
      </c>
      <c r="K290" s="95">
        <v>0</v>
      </c>
      <c r="L290" s="95">
        <v>0</v>
      </c>
      <c r="M290" s="92">
        <f t="shared" si="40"/>
        <v>13</v>
      </c>
    </row>
    <row r="291" spans="3:13" ht="11.25">
      <c r="C291" s="2" t="s">
        <v>449</v>
      </c>
      <c r="D291" s="2" t="s">
        <v>450</v>
      </c>
      <c r="E291" s="95">
        <v>0</v>
      </c>
      <c r="F291" s="95">
        <v>0</v>
      </c>
      <c r="G291" s="95">
        <v>0</v>
      </c>
      <c r="H291" s="95">
        <v>0</v>
      </c>
      <c r="I291" s="95">
        <v>0</v>
      </c>
      <c r="J291" s="95">
        <v>3</v>
      </c>
      <c r="K291" s="95">
        <v>0</v>
      </c>
      <c r="L291" s="95">
        <v>0</v>
      </c>
      <c r="M291" s="92">
        <f t="shared" si="40"/>
        <v>3</v>
      </c>
    </row>
    <row r="292" spans="3:13" ht="11.25">
      <c r="C292" s="2" t="s">
        <v>451</v>
      </c>
      <c r="D292" s="2" t="s">
        <v>452</v>
      </c>
      <c r="E292" s="95">
        <v>0</v>
      </c>
      <c r="F292" s="95">
        <v>0</v>
      </c>
      <c r="G292" s="95">
        <v>0</v>
      </c>
      <c r="H292" s="95">
        <v>0</v>
      </c>
      <c r="I292" s="95">
        <v>0</v>
      </c>
      <c r="J292" s="95">
        <v>3</v>
      </c>
      <c r="K292" s="95">
        <v>0</v>
      </c>
      <c r="L292" s="95">
        <v>0</v>
      </c>
      <c r="M292" s="92">
        <f t="shared" si="40"/>
        <v>3</v>
      </c>
    </row>
    <row r="293" spans="3:13" ht="11.25">
      <c r="C293" s="2" t="s">
        <v>453</v>
      </c>
      <c r="D293" s="2" t="s">
        <v>560</v>
      </c>
      <c r="E293" s="92">
        <v>8</v>
      </c>
      <c r="F293" s="92">
        <v>14</v>
      </c>
      <c r="G293" s="92">
        <v>10</v>
      </c>
      <c r="H293" s="92">
        <v>19</v>
      </c>
      <c r="I293" s="92">
        <v>0</v>
      </c>
      <c r="J293" s="92">
        <v>0</v>
      </c>
      <c r="K293" s="92">
        <v>0</v>
      </c>
      <c r="L293" s="92">
        <v>0</v>
      </c>
      <c r="M293" s="92">
        <f t="shared" si="40"/>
        <v>51</v>
      </c>
    </row>
    <row r="294" spans="3:13" ht="11.25">
      <c r="C294" s="2" t="s">
        <v>454</v>
      </c>
      <c r="D294" s="2" t="s">
        <v>561</v>
      </c>
      <c r="E294" s="95">
        <v>1</v>
      </c>
      <c r="F294" s="95">
        <v>0</v>
      </c>
      <c r="G294" s="95">
        <v>0</v>
      </c>
      <c r="H294" s="95">
        <v>0</v>
      </c>
      <c r="I294" s="95">
        <v>0</v>
      </c>
      <c r="J294" s="95">
        <v>0</v>
      </c>
      <c r="K294" s="95">
        <v>0</v>
      </c>
      <c r="L294" s="95">
        <v>0</v>
      </c>
      <c r="M294" s="92">
        <f t="shared" si="40"/>
        <v>1</v>
      </c>
    </row>
    <row r="295" spans="3:13" ht="11.25">
      <c r="C295" s="2" t="s">
        <v>455</v>
      </c>
      <c r="D295" s="2" t="s">
        <v>562</v>
      </c>
      <c r="E295" s="92">
        <v>23</v>
      </c>
      <c r="F295" s="92">
        <v>18</v>
      </c>
      <c r="G295" s="92">
        <v>16</v>
      </c>
      <c r="H295" s="92">
        <v>45</v>
      </c>
      <c r="I295" s="92">
        <v>0</v>
      </c>
      <c r="J295" s="92">
        <v>0</v>
      </c>
      <c r="K295" s="92">
        <v>0</v>
      </c>
      <c r="L295" s="92">
        <v>0</v>
      </c>
      <c r="M295" s="92">
        <f t="shared" si="40"/>
        <v>102</v>
      </c>
    </row>
    <row r="296" spans="3:13" ht="11.25">
      <c r="C296" s="2" t="s">
        <v>456</v>
      </c>
      <c r="D296" s="2" t="s">
        <v>563</v>
      </c>
      <c r="E296" s="92">
        <v>4</v>
      </c>
      <c r="F296" s="92">
        <v>6</v>
      </c>
      <c r="G296" s="92">
        <v>5</v>
      </c>
      <c r="H296" s="92">
        <v>5</v>
      </c>
      <c r="I296" s="92">
        <v>0</v>
      </c>
      <c r="J296" s="92">
        <v>0</v>
      </c>
      <c r="K296" s="92">
        <v>0</v>
      </c>
      <c r="L296" s="92">
        <v>0</v>
      </c>
      <c r="M296" s="92">
        <f t="shared" si="40"/>
        <v>20</v>
      </c>
    </row>
    <row r="297" spans="3:13" ht="11.25">
      <c r="C297" s="2" t="s">
        <v>457</v>
      </c>
      <c r="D297" s="2" t="s">
        <v>564</v>
      </c>
      <c r="E297" s="92">
        <v>3</v>
      </c>
      <c r="F297" s="92">
        <v>1</v>
      </c>
      <c r="G297" s="92">
        <v>5</v>
      </c>
      <c r="H297" s="92">
        <v>12</v>
      </c>
      <c r="I297" s="92">
        <v>0</v>
      </c>
      <c r="J297" s="92">
        <v>0</v>
      </c>
      <c r="K297" s="92">
        <v>0</v>
      </c>
      <c r="L297" s="92">
        <v>0</v>
      </c>
      <c r="M297" s="92">
        <f t="shared" si="40"/>
        <v>21</v>
      </c>
    </row>
    <row r="298" spans="3:13" ht="11.25">
      <c r="C298" s="2" t="s">
        <v>648</v>
      </c>
      <c r="D298" s="2" t="s">
        <v>676</v>
      </c>
      <c r="E298" s="92">
        <v>0</v>
      </c>
      <c r="F298" s="92">
        <v>2</v>
      </c>
      <c r="G298" s="92">
        <v>0</v>
      </c>
      <c r="H298" s="92">
        <v>0</v>
      </c>
      <c r="I298" s="92">
        <v>0</v>
      </c>
      <c r="J298" s="92">
        <v>0</v>
      </c>
      <c r="K298" s="92">
        <v>0</v>
      </c>
      <c r="L298" s="92">
        <v>0</v>
      </c>
      <c r="M298" s="92">
        <f t="shared" si="40"/>
        <v>2</v>
      </c>
    </row>
    <row r="299" spans="3:13" ht="11.25">
      <c r="C299" s="2" t="s">
        <v>458</v>
      </c>
      <c r="D299" s="2" t="s">
        <v>459</v>
      </c>
      <c r="E299" s="92">
        <v>2</v>
      </c>
      <c r="F299" s="92">
        <v>0</v>
      </c>
      <c r="G299" s="92">
        <v>1</v>
      </c>
      <c r="H299" s="92">
        <v>4</v>
      </c>
      <c r="I299" s="92">
        <v>0</v>
      </c>
      <c r="J299" s="92">
        <v>0</v>
      </c>
      <c r="K299" s="92">
        <v>0</v>
      </c>
      <c r="L299" s="92">
        <v>0</v>
      </c>
      <c r="M299" s="92">
        <f t="shared" si="40"/>
        <v>7</v>
      </c>
    </row>
    <row r="300" spans="3:13" ht="11.25">
      <c r="C300" s="2" t="s">
        <v>460</v>
      </c>
      <c r="D300" s="2" t="s">
        <v>461</v>
      </c>
      <c r="E300" s="95">
        <v>1</v>
      </c>
      <c r="F300" s="95">
        <v>2</v>
      </c>
      <c r="G300" s="95">
        <v>1</v>
      </c>
      <c r="H300" s="95">
        <v>4</v>
      </c>
      <c r="I300" s="95">
        <v>0</v>
      </c>
      <c r="J300" s="95">
        <v>0</v>
      </c>
      <c r="K300" s="95">
        <v>0</v>
      </c>
      <c r="L300" s="95">
        <v>0</v>
      </c>
      <c r="M300" s="92">
        <f t="shared" si="40"/>
        <v>8</v>
      </c>
    </row>
    <row r="301" spans="3:13" ht="11.25">
      <c r="C301" s="2" t="s">
        <v>462</v>
      </c>
      <c r="D301" s="2" t="s">
        <v>463</v>
      </c>
      <c r="E301" s="92">
        <v>8</v>
      </c>
      <c r="F301" s="92">
        <v>7</v>
      </c>
      <c r="G301" s="92">
        <v>9</v>
      </c>
      <c r="H301" s="92">
        <v>13</v>
      </c>
      <c r="I301" s="92">
        <v>0</v>
      </c>
      <c r="J301" s="92">
        <v>0</v>
      </c>
      <c r="K301" s="92">
        <v>0</v>
      </c>
      <c r="L301" s="92">
        <v>0</v>
      </c>
      <c r="M301" s="92">
        <f t="shared" si="40"/>
        <v>37</v>
      </c>
    </row>
    <row r="302" spans="3:13" ht="11.25">
      <c r="C302" s="2" t="s">
        <v>464</v>
      </c>
      <c r="D302" s="2" t="s">
        <v>565</v>
      </c>
      <c r="E302" s="92">
        <v>0</v>
      </c>
      <c r="F302" s="92">
        <v>1</v>
      </c>
      <c r="G302" s="92">
        <v>0</v>
      </c>
      <c r="H302" s="92">
        <v>0</v>
      </c>
      <c r="I302" s="92">
        <v>0</v>
      </c>
      <c r="J302" s="92">
        <v>0</v>
      </c>
      <c r="K302" s="92">
        <v>0</v>
      </c>
      <c r="L302" s="92">
        <v>0</v>
      </c>
      <c r="M302" s="92">
        <f t="shared" si="40"/>
        <v>1</v>
      </c>
    </row>
    <row r="303" spans="3:13" ht="11.25">
      <c r="C303" s="2" t="s">
        <v>465</v>
      </c>
      <c r="D303" s="2" t="s">
        <v>466</v>
      </c>
      <c r="E303" s="92">
        <v>0</v>
      </c>
      <c r="F303" s="92">
        <v>2</v>
      </c>
      <c r="G303" s="92">
        <v>2</v>
      </c>
      <c r="H303" s="92">
        <v>5</v>
      </c>
      <c r="I303" s="92">
        <v>0</v>
      </c>
      <c r="J303" s="92">
        <v>0</v>
      </c>
      <c r="K303" s="92">
        <v>0</v>
      </c>
      <c r="L303" s="92">
        <v>0</v>
      </c>
      <c r="M303" s="92">
        <f t="shared" si="40"/>
        <v>9</v>
      </c>
    </row>
    <row r="304" spans="3:13" ht="11.25">
      <c r="C304" s="2" t="s">
        <v>467</v>
      </c>
      <c r="D304" s="2" t="s">
        <v>468</v>
      </c>
      <c r="E304" s="92">
        <v>1</v>
      </c>
      <c r="F304" s="92">
        <v>1</v>
      </c>
      <c r="G304" s="92">
        <v>0</v>
      </c>
      <c r="H304" s="92">
        <v>3</v>
      </c>
      <c r="I304" s="92">
        <v>0</v>
      </c>
      <c r="J304" s="92">
        <v>0</v>
      </c>
      <c r="K304" s="92">
        <v>0</v>
      </c>
      <c r="L304" s="92">
        <v>0</v>
      </c>
      <c r="M304" s="92">
        <f t="shared" si="40"/>
        <v>5</v>
      </c>
    </row>
    <row r="305" spans="3:13" ht="11.25">
      <c r="C305" s="2" t="s">
        <v>469</v>
      </c>
      <c r="D305" s="2" t="s">
        <v>470</v>
      </c>
      <c r="E305" s="92">
        <v>4</v>
      </c>
      <c r="F305" s="92">
        <v>12</v>
      </c>
      <c r="G305" s="92">
        <v>5</v>
      </c>
      <c r="H305" s="92">
        <v>10</v>
      </c>
      <c r="I305" s="92">
        <v>0</v>
      </c>
      <c r="J305" s="92">
        <v>0</v>
      </c>
      <c r="K305" s="92">
        <v>0</v>
      </c>
      <c r="L305" s="92">
        <v>0</v>
      </c>
      <c r="M305" s="92">
        <f t="shared" si="40"/>
        <v>31</v>
      </c>
    </row>
    <row r="306" spans="3:13" ht="11.25">
      <c r="C306" s="2" t="s">
        <v>441</v>
      </c>
      <c r="D306" s="2" t="s">
        <v>442</v>
      </c>
      <c r="E306" s="95">
        <v>0</v>
      </c>
      <c r="F306" s="95">
        <v>0</v>
      </c>
      <c r="G306" s="95">
        <v>0</v>
      </c>
      <c r="H306" s="95">
        <v>0</v>
      </c>
      <c r="I306" s="95">
        <v>0</v>
      </c>
      <c r="J306" s="95">
        <v>11</v>
      </c>
      <c r="K306" s="95">
        <v>0</v>
      </c>
      <c r="L306" s="95">
        <v>0</v>
      </c>
      <c r="M306" s="92">
        <f t="shared" si="40"/>
        <v>11</v>
      </c>
    </row>
    <row r="307" spans="2:13" ht="11.25">
      <c r="B307" s="113" t="s">
        <v>471</v>
      </c>
      <c r="E307" s="92">
        <f aca="true" t="shared" si="42" ref="E307:L307">SUM(E308:E316)</f>
        <v>71</v>
      </c>
      <c r="F307" s="92">
        <f t="shared" si="42"/>
        <v>69</v>
      </c>
      <c r="G307" s="92">
        <f t="shared" si="42"/>
        <v>77</v>
      </c>
      <c r="H307" s="92">
        <f t="shared" si="42"/>
        <v>96</v>
      </c>
      <c r="I307" s="92">
        <f t="shared" si="42"/>
        <v>0</v>
      </c>
      <c r="J307" s="92">
        <f t="shared" si="42"/>
        <v>28</v>
      </c>
      <c r="K307" s="92">
        <f t="shared" si="42"/>
        <v>0</v>
      </c>
      <c r="L307" s="92">
        <f t="shared" si="42"/>
        <v>0</v>
      </c>
      <c r="M307" s="92">
        <f t="shared" si="40"/>
        <v>341</v>
      </c>
    </row>
    <row r="308" spans="3:13" ht="11.25">
      <c r="C308" s="2" t="s">
        <v>472</v>
      </c>
      <c r="D308" s="2" t="s">
        <v>473</v>
      </c>
      <c r="E308" s="95">
        <v>0</v>
      </c>
      <c r="F308" s="95">
        <v>0</v>
      </c>
      <c r="G308" s="95">
        <v>0</v>
      </c>
      <c r="H308" s="95">
        <v>0</v>
      </c>
      <c r="I308" s="95">
        <v>0</v>
      </c>
      <c r="J308" s="95">
        <v>19</v>
      </c>
      <c r="K308" s="95">
        <v>0</v>
      </c>
      <c r="L308" s="95">
        <v>0</v>
      </c>
      <c r="M308" s="92">
        <f t="shared" si="40"/>
        <v>19</v>
      </c>
    </row>
    <row r="309" spans="3:13" ht="11.25">
      <c r="C309" s="2" t="s">
        <v>474</v>
      </c>
      <c r="D309" s="2" t="s">
        <v>475</v>
      </c>
      <c r="E309" s="95">
        <v>0</v>
      </c>
      <c r="F309" s="95">
        <v>0</v>
      </c>
      <c r="G309" s="95">
        <v>0</v>
      </c>
      <c r="H309" s="95">
        <v>0</v>
      </c>
      <c r="I309" s="95">
        <v>0</v>
      </c>
      <c r="J309" s="95">
        <v>4</v>
      </c>
      <c r="K309" s="95">
        <v>0</v>
      </c>
      <c r="L309" s="95">
        <v>0</v>
      </c>
      <c r="M309" s="92">
        <f t="shared" si="40"/>
        <v>4</v>
      </c>
    </row>
    <row r="310" spans="3:13" ht="11.25">
      <c r="C310" s="2" t="s">
        <v>476</v>
      </c>
      <c r="D310" s="2" t="s">
        <v>477</v>
      </c>
      <c r="E310" s="92">
        <v>8</v>
      </c>
      <c r="F310" s="92">
        <v>10</v>
      </c>
      <c r="G310" s="92">
        <v>15</v>
      </c>
      <c r="H310" s="92">
        <v>19</v>
      </c>
      <c r="I310" s="92">
        <v>0</v>
      </c>
      <c r="J310" s="92">
        <v>0</v>
      </c>
      <c r="K310" s="92">
        <v>0</v>
      </c>
      <c r="L310" s="92">
        <v>0</v>
      </c>
      <c r="M310" s="92">
        <f t="shared" si="40"/>
        <v>52</v>
      </c>
    </row>
    <row r="311" spans="3:13" ht="11.25">
      <c r="C311" s="2" t="s">
        <v>478</v>
      </c>
      <c r="D311" s="2" t="s">
        <v>479</v>
      </c>
      <c r="E311" s="92">
        <v>24</v>
      </c>
      <c r="F311" s="92">
        <v>17</v>
      </c>
      <c r="G311" s="92">
        <v>26</v>
      </c>
      <c r="H311" s="92">
        <v>32</v>
      </c>
      <c r="I311" s="92">
        <v>0</v>
      </c>
      <c r="J311" s="92">
        <v>0</v>
      </c>
      <c r="K311" s="92">
        <v>0</v>
      </c>
      <c r="L311" s="92">
        <v>0</v>
      </c>
      <c r="M311" s="92">
        <f t="shared" si="40"/>
        <v>99</v>
      </c>
    </row>
    <row r="312" spans="3:13" ht="11.25">
      <c r="C312" s="2" t="s">
        <v>480</v>
      </c>
      <c r="D312" s="2" t="s">
        <v>481</v>
      </c>
      <c r="E312" s="92">
        <v>20</v>
      </c>
      <c r="F312" s="92">
        <v>18</v>
      </c>
      <c r="G312" s="92">
        <v>16</v>
      </c>
      <c r="H312" s="92">
        <v>25</v>
      </c>
      <c r="I312" s="92">
        <v>0</v>
      </c>
      <c r="J312" s="92">
        <v>0</v>
      </c>
      <c r="K312" s="92">
        <v>0</v>
      </c>
      <c r="L312" s="92">
        <v>0</v>
      </c>
      <c r="M312" s="92">
        <f t="shared" si="40"/>
        <v>79</v>
      </c>
    </row>
    <row r="313" spans="3:13" ht="11.25">
      <c r="C313" s="2" t="s">
        <v>482</v>
      </c>
      <c r="D313" s="2" t="s">
        <v>483</v>
      </c>
      <c r="E313" s="92">
        <v>8</v>
      </c>
      <c r="F313" s="92">
        <v>11</v>
      </c>
      <c r="G313" s="92">
        <v>6</v>
      </c>
      <c r="H313" s="92">
        <v>5</v>
      </c>
      <c r="I313" s="92">
        <v>0</v>
      </c>
      <c r="J313" s="92">
        <v>0</v>
      </c>
      <c r="K313" s="92">
        <v>0</v>
      </c>
      <c r="L313" s="92">
        <v>0</v>
      </c>
      <c r="M313" s="92">
        <f t="shared" si="40"/>
        <v>30</v>
      </c>
    </row>
    <row r="314" spans="3:13" ht="11.25">
      <c r="C314" s="2" t="s">
        <v>484</v>
      </c>
      <c r="D314" s="2" t="s">
        <v>485</v>
      </c>
      <c r="E314" s="92">
        <v>7</v>
      </c>
      <c r="F314" s="92">
        <v>10</v>
      </c>
      <c r="G314" s="92">
        <v>10</v>
      </c>
      <c r="H314" s="92">
        <v>11</v>
      </c>
      <c r="I314" s="92">
        <v>0</v>
      </c>
      <c r="J314" s="92">
        <v>0</v>
      </c>
      <c r="K314" s="92">
        <v>0</v>
      </c>
      <c r="L314" s="92">
        <v>0</v>
      </c>
      <c r="M314" s="92">
        <f t="shared" si="40"/>
        <v>38</v>
      </c>
    </row>
    <row r="315" spans="3:13" ht="11.25">
      <c r="C315" s="2" t="s">
        <v>486</v>
      </c>
      <c r="D315" s="2" t="s">
        <v>487</v>
      </c>
      <c r="E315" s="92">
        <v>4</v>
      </c>
      <c r="F315" s="92">
        <v>3</v>
      </c>
      <c r="G315" s="92">
        <v>4</v>
      </c>
      <c r="H315" s="92">
        <v>4</v>
      </c>
      <c r="I315" s="92">
        <v>0</v>
      </c>
      <c r="J315" s="92">
        <v>0</v>
      </c>
      <c r="K315" s="92">
        <v>0</v>
      </c>
      <c r="L315" s="92">
        <v>0</v>
      </c>
      <c r="M315" s="92">
        <f>SUM(E315:L315)</f>
        <v>15</v>
      </c>
    </row>
    <row r="316" spans="3:13" ht="11.25">
      <c r="C316" s="2" t="s">
        <v>730</v>
      </c>
      <c r="D316" s="2" t="s">
        <v>731</v>
      </c>
      <c r="E316" s="92">
        <v>0</v>
      </c>
      <c r="F316" s="92">
        <v>0</v>
      </c>
      <c r="G316" s="92">
        <v>0</v>
      </c>
      <c r="H316" s="92">
        <v>0</v>
      </c>
      <c r="I316" s="92">
        <v>0</v>
      </c>
      <c r="J316" s="92">
        <v>5</v>
      </c>
      <c r="K316" s="92">
        <v>0</v>
      </c>
      <c r="L316" s="92">
        <v>0</v>
      </c>
      <c r="M316" s="92">
        <f>SUM(E316:L316)</f>
        <v>5</v>
      </c>
    </row>
    <row r="317" spans="5:13" ht="11.25">
      <c r="E317" s="118"/>
      <c r="F317" s="118"/>
      <c r="G317" s="118"/>
      <c r="H317" s="118"/>
      <c r="I317" s="118"/>
      <c r="J317" s="118"/>
      <c r="K317" s="118"/>
      <c r="L317" s="118"/>
      <c r="M317" s="92"/>
    </row>
    <row r="318" spans="1:13" ht="11.25">
      <c r="A318" s="53" t="s">
        <v>0</v>
      </c>
      <c r="E318" s="92">
        <f>SUM(E319:E326)</f>
        <v>101</v>
      </c>
      <c r="F318" s="92">
        <f aca="true" t="shared" si="43" ref="F318:L318">SUM(F319:F326)</f>
        <v>59</v>
      </c>
      <c r="G318" s="92">
        <f t="shared" si="43"/>
        <v>130</v>
      </c>
      <c r="H318" s="92">
        <f t="shared" si="43"/>
        <v>180</v>
      </c>
      <c r="I318" s="92">
        <f t="shared" si="43"/>
        <v>0</v>
      </c>
      <c r="J318" s="92">
        <f t="shared" si="43"/>
        <v>70</v>
      </c>
      <c r="K318" s="92">
        <f t="shared" si="43"/>
        <v>3</v>
      </c>
      <c r="L318" s="92">
        <f t="shared" si="43"/>
        <v>18</v>
      </c>
      <c r="M318" s="92">
        <f t="shared" si="40"/>
        <v>561</v>
      </c>
    </row>
    <row r="319" spans="3:13" ht="11.25">
      <c r="C319" s="2" t="s">
        <v>488</v>
      </c>
      <c r="D319" s="2" t="s">
        <v>489</v>
      </c>
      <c r="E319" s="95">
        <v>0</v>
      </c>
      <c r="F319" s="95">
        <v>7</v>
      </c>
      <c r="G319" s="95">
        <v>119</v>
      </c>
      <c r="H319" s="95">
        <v>152</v>
      </c>
      <c r="I319" s="95">
        <v>0</v>
      </c>
      <c r="J319" s="95">
        <v>0</v>
      </c>
      <c r="K319" s="95">
        <v>0</v>
      </c>
      <c r="L319" s="95">
        <v>0</v>
      </c>
      <c r="M319" s="92">
        <f t="shared" si="40"/>
        <v>278</v>
      </c>
    </row>
    <row r="320" spans="3:13" ht="11.25">
      <c r="C320" s="2" t="s">
        <v>490</v>
      </c>
      <c r="D320" s="2" t="s">
        <v>491</v>
      </c>
      <c r="E320" s="95">
        <v>0</v>
      </c>
      <c r="F320" s="95">
        <v>0</v>
      </c>
      <c r="G320" s="95">
        <v>11</v>
      </c>
      <c r="H320" s="95">
        <v>14</v>
      </c>
      <c r="I320" s="95">
        <v>0</v>
      </c>
      <c r="J320" s="95">
        <v>0</v>
      </c>
      <c r="K320" s="95">
        <v>0</v>
      </c>
      <c r="L320" s="95">
        <v>0</v>
      </c>
      <c r="M320" s="92">
        <f t="shared" si="40"/>
        <v>25</v>
      </c>
    </row>
    <row r="321" spans="3:13" ht="11.25">
      <c r="C321" s="2" t="s">
        <v>492</v>
      </c>
      <c r="D321" s="2" t="s">
        <v>493</v>
      </c>
      <c r="E321" s="92">
        <v>101</v>
      </c>
      <c r="F321" s="92">
        <v>52</v>
      </c>
      <c r="G321" s="92">
        <v>0</v>
      </c>
      <c r="H321" s="92">
        <v>0</v>
      </c>
      <c r="I321" s="92">
        <v>0</v>
      </c>
      <c r="J321" s="92">
        <v>0</v>
      </c>
      <c r="K321" s="92">
        <v>0</v>
      </c>
      <c r="L321" s="92">
        <v>0</v>
      </c>
      <c r="M321" s="92">
        <f t="shared" si="40"/>
        <v>153</v>
      </c>
    </row>
    <row r="322" spans="3:13" ht="11.25">
      <c r="C322" s="2" t="s">
        <v>649</v>
      </c>
      <c r="D322" s="2" t="s">
        <v>677</v>
      </c>
      <c r="E322" s="95">
        <v>0</v>
      </c>
      <c r="F322" s="95">
        <v>0</v>
      </c>
      <c r="G322" s="95">
        <v>0</v>
      </c>
      <c r="H322" s="95">
        <v>14</v>
      </c>
      <c r="I322" s="95">
        <v>0</v>
      </c>
      <c r="J322" s="95">
        <v>0</v>
      </c>
      <c r="K322" s="95">
        <v>0</v>
      </c>
      <c r="L322" s="95">
        <v>0</v>
      </c>
      <c r="M322" s="92">
        <f t="shared" si="40"/>
        <v>14</v>
      </c>
    </row>
    <row r="323" spans="3:13" ht="11.25">
      <c r="C323" s="2" t="s">
        <v>494</v>
      </c>
      <c r="D323" s="2" t="s">
        <v>495</v>
      </c>
      <c r="E323" s="95">
        <v>0</v>
      </c>
      <c r="F323" s="95">
        <v>0</v>
      </c>
      <c r="G323" s="95">
        <v>0</v>
      </c>
      <c r="H323" s="95">
        <v>0</v>
      </c>
      <c r="I323" s="95">
        <v>0</v>
      </c>
      <c r="J323" s="95">
        <v>55</v>
      </c>
      <c r="K323" s="95">
        <v>0</v>
      </c>
      <c r="L323" s="95">
        <v>0</v>
      </c>
      <c r="M323" s="92">
        <f t="shared" si="40"/>
        <v>55</v>
      </c>
    </row>
    <row r="324" spans="3:13" ht="11.25">
      <c r="C324" s="2" t="s">
        <v>496</v>
      </c>
      <c r="D324" s="2" t="s">
        <v>497</v>
      </c>
      <c r="E324" s="95">
        <v>0</v>
      </c>
      <c r="F324" s="95">
        <v>0</v>
      </c>
      <c r="G324" s="95">
        <v>0</v>
      </c>
      <c r="H324" s="95">
        <v>0</v>
      </c>
      <c r="I324" s="95">
        <v>0</v>
      </c>
      <c r="J324" s="95">
        <v>15</v>
      </c>
      <c r="K324" s="95">
        <v>0</v>
      </c>
      <c r="L324" s="95">
        <v>0</v>
      </c>
      <c r="M324" s="92">
        <f t="shared" si="40"/>
        <v>15</v>
      </c>
    </row>
    <row r="325" spans="3:13" ht="11.25">
      <c r="C325" s="2" t="s">
        <v>498</v>
      </c>
      <c r="D325" s="2" t="s">
        <v>499</v>
      </c>
      <c r="E325" s="95">
        <v>0</v>
      </c>
      <c r="F325" s="95">
        <v>0</v>
      </c>
      <c r="G325" s="95">
        <v>0</v>
      </c>
      <c r="H325" s="95">
        <v>0</v>
      </c>
      <c r="I325" s="95">
        <v>0</v>
      </c>
      <c r="J325" s="95">
        <v>0</v>
      </c>
      <c r="K325" s="95">
        <v>0</v>
      </c>
      <c r="L325" s="95">
        <v>18</v>
      </c>
      <c r="M325" s="92">
        <f>SUM(E325:L325)</f>
        <v>18</v>
      </c>
    </row>
    <row r="326" spans="3:13" ht="11.25">
      <c r="C326" s="2" t="s">
        <v>732</v>
      </c>
      <c r="D326" s="2" t="s">
        <v>733</v>
      </c>
      <c r="E326" s="95">
        <v>0</v>
      </c>
      <c r="F326" s="95">
        <v>0</v>
      </c>
      <c r="G326" s="95">
        <v>0</v>
      </c>
      <c r="H326" s="95">
        <v>0</v>
      </c>
      <c r="I326" s="95">
        <v>0</v>
      </c>
      <c r="J326" s="95">
        <v>0</v>
      </c>
      <c r="K326" s="95">
        <v>3</v>
      </c>
      <c r="L326" s="95">
        <v>0</v>
      </c>
      <c r="M326" s="92">
        <f>SUM(E326:L326)</f>
        <v>3</v>
      </c>
    </row>
    <row r="327" spans="5:13" ht="11.25">
      <c r="E327" s="95"/>
      <c r="F327" s="95"/>
      <c r="G327" s="95"/>
      <c r="H327" s="95"/>
      <c r="I327" s="95"/>
      <c r="J327" s="95"/>
      <c r="K327" s="95"/>
      <c r="L327" s="95"/>
      <c r="M327" s="92"/>
    </row>
    <row r="328" spans="1:13" ht="11.25">
      <c r="A328" s="53" t="s">
        <v>17</v>
      </c>
      <c r="E328" s="92">
        <f aca="true" t="shared" si="44" ref="E328:L328">E329+E331</f>
        <v>411</v>
      </c>
      <c r="F328" s="92">
        <f t="shared" si="44"/>
        <v>634</v>
      </c>
      <c r="G328" s="92">
        <f t="shared" si="44"/>
        <v>401</v>
      </c>
      <c r="H328" s="92">
        <f t="shared" si="44"/>
        <v>136</v>
      </c>
      <c r="I328" s="92">
        <f t="shared" si="44"/>
        <v>66</v>
      </c>
      <c r="J328" s="92">
        <f t="shared" si="44"/>
        <v>307</v>
      </c>
      <c r="K328" s="92">
        <f t="shared" si="44"/>
        <v>0</v>
      </c>
      <c r="L328" s="92">
        <f t="shared" si="44"/>
        <v>0</v>
      </c>
      <c r="M328" s="92">
        <f t="shared" si="40"/>
        <v>1955</v>
      </c>
    </row>
    <row r="329" spans="2:13" ht="11.25">
      <c r="B329" s="113" t="s">
        <v>683</v>
      </c>
      <c r="E329" s="92">
        <f aca="true" t="shared" si="45" ref="E329:L329">SUM(E330)</f>
        <v>0</v>
      </c>
      <c r="F329" s="92">
        <f t="shared" si="45"/>
        <v>0</v>
      </c>
      <c r="G329" s="92">
        <f t="shared" si="45"/>
        <v>0</v>
      </c>
      <c r="H329" s="92">
        <f t="shared" si="45"/>
        <v>0</v>
      </c>
      <c r="I329" s="92">
        <f t="shared" si="45"/>
        <v>0</v>
      </c>
      <c r="J329" s="92">
        <f t="shared" si="45"/>
        <v>307</v>
      </c>
      <c r="K329" s="92">
        <f t="shared" si="45"/>
        <v>0</v>
      </c>
      <c r="L329" s="92">
        <f t="shared" si="45"/>
        <v>0</v>
      </c>
      <c r="M329" s="92">
        <f t="shared" si="40"/>
        <v>307</v>
      </c>
    </row>
    <row r="330" spans="3:13" ht="11.25">
      <c r="C330" s="2" t="s">
        <v>501</v>
      </c>
      <c r="D330" s="2" t="s">
        <v>684</v>
      </c>
      <c r="E330" s="95">
        <v>0</v>
      </c>
      <c r="F330" s="95">
        <v>0</v>
      </c>
      <c r="G330" s="95">
        <v>0</v>
      </c>
      <c r="H330" s="95">
        <v>0</v>
      </c>
      <c r="I330" s="95">
        <v>0</v>
      </c>
      <c r="J330" s="95">
        <v>307</v>
      </c>
      <c r="K330" s="95">
        <v>0</v>
      </c>
      <c r="L330" s="95">
        <v>0</v>
      </c>
      <c r="M330" s="92">
        <f t="shared" si="40"/>
        <v>307</v>
      </c>
    </row>
    <row r="331" spans="2:13" ht="11.25">
      <c r="B331" s="113" t="s">
        <v>503</v>
      </c>
      <c r="E331" s="92">
        <f>SUM(E332:E340)</f>
        <v>411</v>
      </c>
      <c r="F331" s="92">
        <f aca="true" t="shared" si="46" ref="F331:L331">SUM(F332:F340)</f>
        <v>634</v>
      </c>
      <c r="G331" s="92">
        <f t="shared" si="46"/>
        <v>401</v>
      </c>
      <c r="H331" s="92">
        <f t="shared" si="46"/>
        <v>136</v>
      </c>
      <c r="I331" s="92">
        <f t="shared" si="46"/>
        <v>66</v>
      </c>
      <c r="J331" s="92">
        <f t="shared" si="46"/>
        <v>0</v>
      </c>
      <c r="K331" s="92">
        <f t="shared" si="46"/>
        <v>0</v>
      </c>
      <c r="L331" s="92">
        <f t="shared" si="46"/>
        <v>0</v>
      </c>
      <c r="M331" s="92">
        <f t="shared" si="40"/>
        <v>1648</v>
      </c>
    </row>
    <row r="332" spans="3:13" ht="11.25">
      <c r="C332" s="2" t="s">
        <v>651</v>
      </c>
      <c r="D332" s="2" t="s">
        <v>678</v>
      </c>
      <c r="E332" s="95">
        <v>0</v>
      </c>
      <c r="F332" s="95">
        <v>0</v>
      </c>
      <c r="G332" s="95">
        <v>1</v>
      </c>
      <c r="H332" s="95">
        <v>1</v>
      </c>
      <c r="I332" s="95">
        <v>0</v>
      </c>
      <c r="J332" s="95">
        <v>0</v>
      </c>
      <c r="K332" s="95">
        <v>0</v>
      </c>
      <c r="L332" s="95">
        <v>0</v>
      </c>
      <c r="M332" s="92">
        <f>SUM(E332:L332)</f>
        <v>2</v>
      </c>
    </row>
    <row r="333" spans="3:13" ht="11.25">
      <c r="C333" s="2" t="s">
        <v>734</v>
      </c>
      <c r="D333" s="2" t="s">
        <v>735</v>
      </c>
      <c r="E333" s="95">
        <v>0</v>
      </c>
      <c r="F333" s="95">
        <v>0</v>
      </c>
      <c r="G333" s="95">
        <v>0</v>
      </c>
      <c r="H333" s="95">
        <v>1</v>
      </c>
      <c r="I333" s="95">
        <v>0</v>
      </c>
      <c r="J333" s="95">
        <v>0</v>
      </c>
      <c r="K333" s="95">
        <v>0</v>
      </c>
      <c r="L333" s="95">
        <v>0</v>
      </c>
      <c r="M333" s="92">
        <f>SUM(E333:L333)</f>
        <v>1</v>
      </c>
    </row>
    <row r="334" spans="3:13" ht="11.25">
      <c r="C334" s="2" t="s">
        <v>508</v>
      </c>
      <c r="D334" s="2" t="s">
        <v>566</v>
      </c>
      <c r="E334" s="95">
        <v>0</v>
      </c>
      <c r="F334" s="95">
        <v>0</v>
      </c>
      <c r="G334" s="95">
        <v>0</v>
      </c>
      <c r="H334" s="95">
        <v>11</v>
      </c>
      <c r="I334" s="95">
        <v>0</v>
      </c>
      <c r="J334" s="95">
        <v>0</v>
      </c>
      <c r="K334" s="95">
        <v>0</v>
      </c>
      <c r="L334" s="95">
        <v>0</v>
      </c>
      <c r="M334" s="92">
        <f t="shared" si="40"/>
        <v>11</v>
      </c>
    </row>
    <row r="335" spans="3:13" ht="11.25">
      <c r="C335" s="2" t="s">
        <v>504</v>
      </c>
      <c r="D335" s="2" t="s">
        <v>505</v>
      </c>
      <c r="E335" s="130">
        <v>0</v>
      </c>
      <c r="F335" s="130">
        <v>0</v>
      </c>
      <c r="G335" s="130">
        <v>3</v>
      </c>
      <c r="H335" s="130">
        <v>43</v>
      </c>
      <c r="I335" s="130">
        <v>0</v>
      </c>
      <c r="J335" s="130">
        <v>0</v>
      </c>
      <c r="K335" s="130">
        <v>0</v>
      </c>
      <c r="L335" s="130">
        <v>0</v>
      </c>
      <c r="M335" s="131">
        <f t="shared" si="40"/>
        <v>46</v>
      </c>
    </row>
    <row r="336" spans="3:13" ht="11.25">
      <c r="C336" s="2" t="s">
        <v>567</v>
      </c>
      <c r="E336" s="95"/>
      <c r="F336" s="95"/>
      <c r="G336" s="95"/>
      <c r="H336" s="95"/>
      <c r="I336" s="95"/>
      <c r="J336" s="95"/>
      <c r="K336" s="95"/>
      <c r="L336" s="95"/>
      <c r="M336" s="120"/>
    </row>
    <row r="337" spans="3:13" ht="11.25">
      <c r="C337" s="2" t="s">
        <v>506</v>
      </c>
      <c r="D337" s="2" t="s">
        <v>507</v>
      </c>
      <c r="E337" s="95">
        <v>0</v>
      </c>
      <c r="F337" s="95">
        <v>0</v>
      </c>
      <c r="G337" s="95">
        <v>0</v>
      </c>
      <c r="H337" s="95">
        <v>0</v>
      </c>
      <c r="I337" s="95">
        <v>66</v>
      </c>
      <c r="J337" s="95">
        <v>0</v>
      </c>
      <c r="K337" s="95">
        <v>0</v>
      </c>
      <c r="L337" s="95">
        <v>0</v>
      </c>
      <c r="M337" s="92">
        <f>SUM(E337:L337)</f>
        <v>66</v>
      </c>
    </row>
    <row r="338" spans="3:13" ht="11.25">
      <c r="C338" s="2" t="s">
        <v>509</v>
      </c>
      <c r="D338" s="2" t="s">
        <v>510</v>
      </c>
      <c r="E338" s="92">
        <v>408</v>
      </c>
      <c r="F338" s="92">
        <v>565</v>
      </c>
      <c r="G338" s="92">
        <v>341</v>
      </c>
      <c r="H338" s="92">
        <v>35</v>
      </c>
      <c r="I338" s="92">
        <v>0</v>
      </c>
      <c r="J338" s="92">
        <v>0</v>
      </c>
      <c r="K338" s="92">
        <v>0</v>
      </c>
      <c r="L338" s="92">
        <v>0</v>
      </c>
      <c r="M338" s="92">
        <f>SUM(E338:L338)</f>
        <v>1349</v>
      </c>
    </row>
    <row r="339" spans="3:13" ht="11.25">
      <c r="C339" s="2" t="s">
        <v>511</v>
      </c>
      <c r="D339" s="2" t="s">
        <v>512</v>
      </c>
      <c r="E339" s="92">
        <v>3</v>
      </c>
      <c r="F339" s="92">
        <v>69</v>
      </c>
      <c r="G339" s="92">
        <v>56</v>
      </c>
      <c r="H339" s="92">
        <v>44</v>
      </c>
      <c r="I339" s="92">
        <v>0</v>
      </c>
      <c r="J339" s="92">
        <v>0</v>
      </c>
      <c r="K339" s="92">
        <v>0</v>
      </c>
      <c r="L339" s="92">
        <v>0</v>
      </c>
      <c r="M339" s="92">
        <f>SUM(E339:L339)</f>
        <v>172</v>
      </c>
    </row>
    <row r="340" spans="3:13" ht="11.25">
      <c r="C340" s="2" t="s">
        <v>736</v>
      </c>
      <c r="D340" s="2" t="s">
        <v>737</v>
      </c>
      <c r="E340" s="92">
        <v>0</v>
      </c>
      <c r="F340" s="92">
        <v>0</v>
      </c>
      <c r="G340" s="92">
        <v>0</v>
      </c>
      <c r="H340" s="92">
        <v>1</v>
      </c>
      <c r="I340" s="92">
        <v>0</v>
      </c>
      <c r="J340" s="92">
        <v>0</v>
      </c>
      <c r="K340" s="92">
        <v>0</v>
      </c>
      <c r="L340" s="92">
        <v>0</v>
      </c>
      <c r="M340" s="92">
        <f>SUM(E340:L340)</f>
        <v>1</v>
      </c>
    </row>
    <row r="341" spans="5:13" ht="11.25">
      <c r="E341" s="92"/>
      <c r="F341" s="92"/>
      <c r="G341" s="92"/>
      <c r="H341" s="92"/>
      <c r="I341" s="92"/>
      <c r="J341" s="92"/>
      <c r="K341" s="92"/>
      <c r="L341" s="92"/>
      <c r="M341" s="92"/>
    </row>
    <row r="342" ht="11.25">
      <c r="M342" s="50"/>
    </row>
    <row r="343" ht="11.25">
      <c r="M343" s="50"/>
    </row>
    <row r="344" ht="11.25">
      <c r="M344" s="50"/>
    </row>
    <row r="345" ht="11.25">
      <c r="M345" s="50"/>
    </row>
    <row r="346" ht="11.25">
      <c r="M346" s="50"/>
    </row>
    <row r="347" ht="11.25">
      <c r="M347" s="50"/>
    </row>
    <row r="348" ht="11.25">
      <c r="M348" s="50"/>
    </row>
    <row r="349" ht="11.25">
      <c r="M349" s="50"/>
    </row>
    <row r="350" ht="11.25">
      <c r="M350" s="50"/>
    </row>
    <row r="351" ht="11.25">
      <c r="M351" s="50"/>
    </row>
    <row r="352" ht="11.25">
      <c r="M352" s="50"/>
    </row>
    <row r="353" ht="11.25">
      <c r="M353" s="50"/>
    </row>
    <row r="354" ht="11.25">
      <c r="M354" s="50"/>
    </row>
    <row r="355" ht="11.25">
      <c r="M355" s="50"/>
    </row>
    <row r="356" ht="11.25">
      <c r="M356" s="50"/>
    </row>
    <row r="357" ht="11.25">
      <c r="M357" s="50"/>
    </row>
    <row r="358" ht="11.25">
      <c r="M358" s="50"/>
    </row>
    <row r="359" ht="11.25">
      <c r="M359" s="50"/>
    </row>
    <row r="360" ht="11.25">
      <c r="M360" s="50"/>
    </row>
    <row r="361" ht="11.25">
      <c r="M361" s="50"/>
    </row>
    <row r="362" ht="11.25">
      <c r="M362" s="50"/>
    </row>
    <row r="363" ht="11.25">
      <c r="M363" s="50"/>
    </row>
    <row r="364" ht="11.25">
      <c r="M364" s="50"/>
    </row>
    <row r="365" ht="11.25">
      <c r="M365" s="50"/>
    </row>
    <row r="366" ht="11.25">
      <c r="M366" s="50"/>
    </row>
    <row r="367" ht="11.25">
      <c r="M367" s="50"/>
    </row>
    <row r="368" ht="11.25">
      <c r="M368" s="50"/>
    </row>
    <row r="369" ht="11.25">
      <c r="M369" s="50"/>
    </row>
    <row r="370" ht="11.25">
      <c r="M370" s="50"/>
    </row>
    <row r="371" ht="11.25">
      <c r="M371" s="50"/>
    </row>
    <row r="372" ht="11.25">
      <c r="M372" s="50"/>
    </row>
    <row r="373" ht="11.25">
      <c r="M373" s="50"/>
    </row>
    <row r="374" ht="11.25">
      <c r="M374" s="50"/>
    </row>
    <row r="375" ht="11.25">
      <c r="M375" s="50"/>
    </row>
    <row r="376" ht="11.25">
      <c r="M376" s="50"/>
    </row>
    <row r="377" ht="11.25">
      <c r="M377" s="50"/>
    </row>
    <row r="378" ht="11.25">
      <c r="M378" s="50"/>
    </row>
    <row r="379" ht="11.25">
      <c r="M379" s="50"/>
    </row>
    <row r="380" ht="11.25">
      <c r="M380" s="50"/>
    </row>
    <row r="381" ht="11.25">
      <c r="M381" s="50"/>
    </row>
    <row r="382" ht="11.25">
      <c r="M382" s="50"/>
    </row>
    <row r="383" ht="11.25">
      <c r="M383" s="50"/>
    </row>
    <row r="384" ht="11.25">
      <c r="M384" s="50"/>
    </row>
    <row r="385" ht="11.25">
      <c r="M385" s="50"/>
    </row>
    <row r="386" ht="11.25">
      <c r="M386" s="50"/>
    </row>
    <row r="387" ht="11.25">
      <c r="M387" s="50"/>
    </row>
    <row r="388" ht="11.25">
      <c r="M388" s="50"/>
    </row>
    <row r="389" ht="11.25">
      <c r="M389" s="50"/>
    </row>
    <row r="390" ht="11.25">
      <c r="M390" s="50"/>
    </row>
    <row r="391" ht="11.25">
      <c r="M391" s="50"/>
    </row>
    <row r="392" ht="11.25">
      <c r="M392" s="50"/>
    </row>
    <row r="393" ht="11.25">
      <c r="M393" s="50"/>
    </row>
    <row r="394" ht="11.25">
      <c r="M394" s="50"/>
    </row>
    <row r="395" ht="11.25">
      <c r="M395" s="50"/>
    </row>
    <row r="396" ht="11.25">
      <c r="M396" s="50"/>
    </row>
    <row r="397" ht="409.5">
      <c r="M397" s="50"/>
    </row>
    <row r="398" ht="11.25">
      <c r="M398" s="50"/>
    </row>
    <row r="399" ht="11.25">
      <c r="M399" s="50"/>
    </row>
  </sheetData>
  <sheetProtection/>
  <printOptions gridLines="1"/>
  <pageMargins left="0.78" right="0.5" top="0.5" bottom="0.55" header="0.3" footer="0.3"/>
  <pageSetup fitToHeight="0" fitToWidth="1" horizontalDpi="600" verticalDpi="600" orientation="portrait" scale="94" r:id="rId1"/>
  <headerFooter>
    <oddFooter>&amp;C- &amp;P+3 -</oddFooter>
  </headerFooter>
  <rowBreaks count="4" manualBreakCount="4">
    <brk id="60" max="255" man="1"/>
    <brk id="120" max="255" man="1"/>
    <brk id="170" max="255" man="1"/>
    <brk id="286" max="255" man="1"/>
  </rowBreaks>
  <ignoredErrors>
    <ignoredError sqref="C22 C141:C142 C242 C255 C122:C124 C158 C278:C284 C172 C180:C182 C184:C187" twoDigitTextYear="1"/>
    <ignoredError sqref="N51:N60 N50 E24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theme="1"/>
  </sheetPr>
  <dimension ref="A1:N49"/>
  <sheetViews>
    <sheetView showGridLines="0" zoomScalePageLayoutView="0" workbookViewId="0" topLeftCell="A1">
      <selection activeCell="A1" sqref="A1"/>
    </sheetView>
  </sheetViews>
  <sheetFormatPr defaultColWidth="4" defaultRowHeight="12.75"/>
  <cols>
    <col min="1" max="1" width="5.5" style="81" customWidth="1"/>
    <col min="2" max="2" width="28.16015625" style="22" customWidth="1"/>
    <col min="3" max="3" width="9.16015625" style="22" bestFit="1" customWidth="1"/>
    <col min="4" max="4" width="10.5" style="22" bestFit="1" customWidth="1"/>
    <col min="5" max="5" width="6.66015625" style="22" customWidth="1"/>
    <col min="6" max="6" width="7" style="22" bestFit="1" customWidth="1"/>
    <col min="7" max="7" width="11.16015625" style="22" bestFit="1" customWidth="1"/>
    <col min="8" max="8" width="13" style="22" bestFit="1" customWidth="1"/>
    <col min="9" max="9" width="8" style="22" bestFit="1" customWidth="1"/>
    <col min="10" max="10" width="9.33203125" style="22" bestFit="1" customWidth="1"/>
    <col min="11" max="11" width="8.16015625" style="22" bestFit="1" customWidth="1"/>
    <col min="12" max="12" width="8.5" style="22" bestFit="1" customWidth="1"/>
    <col min="13" max="13" width="9.33203125" style="22" customWidth="1"/>
    <col min="14" max="138" width="4" style="22" customWidth="1"/>
    <col min="139" max="16384" width="4" style="22" customWidth="1"/>
  </cols>
  <sheetData>
    <row r="1" spans="1:13" ht="12">
      <c r="A1" s="78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3" customFormat="1" ht="12.75">
      <c r="A2" s="126" t="s">
        <v>22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s="23" customFormat="1" ht="12.75">
      <c r="A3" s="126" t="s">
        <v>71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s="23" customFormat="1" ht="12.75">
      <c r="A4" s="126" t="s">
        <v>686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0" s="24" customFormat="1" ht="12.75">
      <c r="A5" s="79"/>
      <c r="J5" s="31"/>
    </row>
    <row r="6" spans="1:13" s="24" customFormat="1" ht="14.25">
      <c r="A6" s="79"/>
      <c r="C6" s="108" t="s">
        <v>14</v>
      </c>
      <c r="D6" s="108"/>
      <c r="E6" s="108"/>
      <c r="F6" s="108"/>
      <c r="G6" s="108"/>
      <c r="H6" s="108"/>
      <c r="I6" s="108" t="s">
        <v>15</v>
      </c>
      <c r="J6" s="108"/>
      <c r="K6" s="108"/>
      <c r="L6" s="108"/>
      <c r="M6" s="67" t="s">
        <v>598</v>
      </c>
    </row>
    <row r="7" spans="1:13" s="24" customFormat="1" ht="12.75">
      <c r="A7" s="79"/>
      <c r="C7" s="64" t="s">
        <v>11</v>
      </c>
      <c r="D7" s="65" t="s">
        <v>12</v>
      </c>
      <c r="E7" s="65" t="s">
        <v>4</v>
      </c>
      <c r="F7" s="65" t="s">
        <v>5</v>
      </c>
      <c r="G7" s="65" t="s">
        <v>49</v>
      </c>
      <c r="H7" s="65" t="s">
        <v>14</v>
      </c>
      <c r="I7" s="65" t="s">
        <v>599</v>
      </c>
      <c r="J7" s="65" t="s">
        <v>51</v>
      </c>
      <c r="K7" s="65" t="s">
        <v>52</v>
      </c>
      <c r="L7" s="65" t="s">
        <v>15</v>
      </c>
      <c r="M7" s="68" t="s">
        <v>1</v>
      </c>
    </row>
    <row r="8" spans="1:14" ht="12">
      <c r="A8" s="80" t="s">
        <v>631</v>
      </c>
      <c r="B8" s="61"/>
      <c r="C8" s="107">
        <f aca="true" t="shared" si="0" ref="C8:M8">C9+C10</f>
        <v>0</v>
      </c>
      <c r="D8" s="107">
        <f t="shared" si="0"/>
        <v>0</v>
      </c>
      <c r="E8" s="107">
        <f t="shared" si="0"/>
        <v>0</v>
      </c>
      <c r="F8" s="107">
        <f t="shared" si="0"/>
        <v>0</v>
      </c>
      <c r="G8" s="107">
        <f t="shared" si="0"/>
        <v>0</v>
      </c>
      <c r="H8" s="107">
        <f t="shared" si="0"/>
        <v>0</v>
      </c>
      <c r="I8" s="107">
        <f t="shared" si="0"/>
        <v>0</v>
      </c>
      <c r="J8" s="107">
        <f t="shared" si="0"/>
        <v>0</v>
      </c>
      <c r="K8" s="107">
        <f t="shared" si="0"/>
        <v>0</v>
      </c>
      <c r="L8" s="107">
        <f t="shared" si="0"/>
        <v>0</v>
      </c>
      <c r="M8" s="107">
        <f t="shared" si="0"/>
        <v>0</v>
      </c>
      <c r="N8" s="71"/>
    </row>
    <row r="9" spans="1:14" ht="12.75">
      <c r="A9" s="80"/>
      <c r="B9" s="61" t="s">
        <v>47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4">
        <f>SUM(C9:G9)</f>
        <v>0</v>
      </c>
      <c r="I9" s="90">
        <v>0</v>
      </c>
      <c r="J9" s="90">
        <v>0</v>
      </c>
      <c r="K9" s="90">
        <v>0</v>
      </c>
      <c r="L9" s="94">
        <f>SUM(I9:K9)</f>
        <v>0</v>
      </c>
      <c r="M9" s="94">
        <f>L9+H9</f>
        <v>0</v>
      </c>
      <c r="N9" s="71"/>
    </row>
    <row r="10" spans="1:14" ht="12.75">
      <c r="A10" s="80"/>
      <c r="B10" s="61" t="s">
        <v>48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4">
        <f>SUM(C10:G10)</f>
        <v>0</v>
      </c>
      <c r="I10" s="90">
        <v>0</v>
      </c>
      <c r="J10" s="90">
        <v>0</v>
      </c>
      <c r="K10" s="90">
        <v>0</v>
      </c>
      <c r="L10" s="94">
        <f>SUM(I10:K10)</f>
        <v>0</v>
      </c>
      <c r="M10" s="94">
        <f>L10+H10</f>
        <v>0</v>
      </c>
      <c r="N10" s="71"/>
    </row>
    <row r="11" spans="1:14" ht="18" customHeight="1">
      <c r="A11" s="80" t="s">
        <v>632</v>
      </c>
      <c r="B11" s="61"/>
      <c r="C11" s="107">
        <f aca="true" t="shared" si="1" ref="C11:M11">C12+C13</f>
        <v>13</v>
      </c>
      <c r="D11" s="107">
        <f t="shared" si="1"/>
        <v>9</v>
      </c>
      <c r="E11" s="107">
        <f t="shared" si="1"/>
        <v>10</v>
      </c>
      <c r="F11" s="107">
        <f t="shared" si="1"/>
        <v>2</v>
      </c>
      <c r="G11" s="107">
        <f t="shared" si="1"/>
        <v>2</v>
      </c>
      <c r="H11" s="107">
        <f t="shared" si="1"/>
        <v>36</v>
      </c>
      <c r="I11" s="107">
        <f t="shared" si="1"/>
        <v>14</v>
      </c>
      <c r="J11" s="107">
        <f t="shared" si="1"/>
        <v>0</v>
      </c>
      <c r="K11" s="107">
        <f t="shared" si="1"/>
        <v>0</v>
      </c>
      <c r="L11" s="107">
        <f t="shared" si="1"/>
        <v>14</v>
      </c>
      <c r="M11" s="107">
        <f t="shared" si="1"/>
        <v>50</v>
      </c>
      <c r="N11" s="71"/>
    </row>
    <row r="12" spans="1:14" ht="12.75">
      <c r="A12" s="80"/>
      <c r="B12" s="61" t="s">
        <v>47</v>
      </c>
      <c r="C12" s="90">
        <v>4</v>
      </c>
      <c r="D12" s="90">
        <v>5</v>
      </c>
      <c r="E12" s="90">
        <v>4</v>
      </c>
      <c r="F12" s="90">
        <v>1</v>
      </c>
      <c r="G12" s="90">
        <v>0</v>
      </c>
      <c r="H12" s="94">
        <f>SUM(C12:G12)</f>
        <v>14</v>
      </c>
      <c r="I12" s="90">
        <v>7</v>
      </c>
      <c r="J12" s="90">
        <v>0</v>
      </c>
      <c r="K12" s="90">
        <v>0</v>
      </c>
      <c r="L12" s="94">
        <f>SUM(I12:K12)</f>
        <v>7</v>
      </c>
      <c r="M12" s="94">
        <f>L12+H12</f>
        <v>21</v>
      </c>
      <c r="N12" s="71"/>
    </row>
    <row r="13" spans="1:14" ht="12.75">
      <c r="A13" s="80"/>
      <c r="B13" s="61" t="s">
        <v>48</v>
      </c>
      <c r="C13" s="90">
        <v>9</v>
      </c>
      <c r="D13" s="90">
        <v>4</v>
      </c>
      <c r="E13" s="90">
        <v>6</v>
      </c>
      <c r="F13" s="90">
        <v>1</v>
      </c>
      <c r="G13" s="90">
        <v>2</v>
      </c>
      <c r="H13" s="94">
        <f>SUM(C13:G13)</f>
        <v>22</v>
      </c>
      <c r="I13" s="90">
        <v>7</v>
      </c>
      <c r="J13" s="90">
        <v>0</v>
      </c>
      <c r="K13" s="90">
        <v>0</v>
      </c>
      <c r="L13" s="94">
        <f>SUM(I13:K13)</f>
        <v>7</v>
      </c>
      <c r="M13" s="94">
        <f>L13+H13</f>
        <v>29</v>
      </c>
      <c r="N13" s="71"/>
    </row>
    <row r="14" spans="1:14" ht="18" customHeight="1">
      <c r="A14" s="80" t="s">
        <v>595</v>
      </c>
      <c r="B14" s="61"/>
      <c r="C14" s="107">
        <f aca="true" t="shared" si="2" ref="C14:M14">C15+C16</f>
        <v>4</v>
      </c>
      <c r="D14" s="107">
        <f t="shared" si="2"/>
        <v>3</v>
      </c>
      <c r="E14" s="107">
        <f t="shared" si="2"/>
        <v>6</v>
      </c>
      <c r="F14" s="107">
        <f t="shared" si="2"/>
        <v>2</v>
      </c>
      <c r="G14" s="107">
        <f t="shared" si="2"/>
        <v>1</v>
      </c>
      <c r="H14" s="107">
        <f t="shared" si="2"/>
        <v>16</v>
      </c>
      <c r="I14" s="107">
        <f t="shared" si="2"/>
        <v>5</v>
      </c>
      <c r="J14" s="107">
        <f t="shared" si="2"/>
        <v>0</v>
      </c>
      <c r="K14" s="107">
        <f t="shared" si="2"/>
        <v>1</v>
      </c>
      <c r="L14" s="107">
        <f t="shared" si="2"/>
        <v>6</v>
      </c>
      <c r="M14" s="107">
        <f t="shared" si="2"/>
        <v>22</v>
      </c>
      <c r="N14" s="71"/>
    </row>
    <row r="15" spans="2:14" ht="12.75">
      <c r="B15" s="61" t="s">
        <v>47</v>
      </c>
      <c r="C15" s="90">
        <v>3</v>
      </c>
      <c r="D15" s="90">
        <v>0</v>
      </c>
      <c r="E15" s="90">
        <v>3</v>
      </c>
      <c r="F15" s="90">
        <v>1</v>
      </c>
      <c r="G15" s="90">
        <v>0</v>
      </c>
      <c r="H15" s="94">
        <f>SUM(C15:G15)</f>
        <v>7</v>
      </c>
      <c r="I15" s="90">
        <v>3</v>
      </c>
      <c r="J15" s="90">
        <v>0</v>
      </c>
      <c r="K15" s="90">
        <v>1</v>
      </c>
      <c r="L15" s="94">
        <f>SUM(I15:K15)</f>
        <v>4</v>
      </c>
      <c r="M15" s="94">
        <f>L15+H15</f>
        <v>11</v>
      </c>
      <c r="N15" s="71"/>
    </row>
    <row r="16" spans="2:14" ht="12.75">
      <c r="B16" s="61" t="s">
        <v>48</v>
      </c>
      <c r="C16" s="90">
        <v>1</v>
      </c>
      <c r="D16" s="90">
        <v>3</v>
      </c>
      <c r="E16" s="90">
        <v>3</v>
      </c>
      <c r="F16" s="90">
        <v>1</v>
      </c>
      <c r="G16" s="90">
        <v>1</v>
      </c>
      <c r="H16" s="94">
        <f>SUM(C16:G16)</f>
        <v>9</v>
      </c>
      <c r="I16" s="90">
        <v>2</v>
      </c>
      <c r="J16" s="90">
        <v>0</v>
      </c>
      <c r="K16" s="90">
        <v>0</v>
      </c>
      <c r="L16" s="94">
        <f>SUM(I16:K16)</f>
        <v>2</v>
      </c>
      <c r="M16" s="94">
        <f>L16+H16</f>
        <v>11</v>
      </c>
      <c r="N16" s="71"/>
    </row>
    <row r="17" spans="1:14" ht="18" customHeight="1">
      <c r="A17" s="80" t="s">
        <v>594</v>
      </c>
      <c r="B17" s="61"/>
      <c r="C17" s="107">
        <f aca="true" t="shared" si="3" ref="C17:M17">C18+C19</f>
        <v>14</v>
      </c>
      <c r="D17" s="107">
        <f t="shared" si="3"/>
        <v>15</v>
      </c>
      <c r="E17" s="107">
        <f t="shared" si="3"/>
        <v>15</v>
      </c>
      <c r="F17" s="107">
        <f t="shared" si="3"/>
        <v>4</v>
      </c>
      <c r="G17" s="107">
        <f t="shared" si="3"/>
        <v>0</v>
      </c>
      <c r="H17" s="107">
        <f t="shared" si="3"/>
        <v>48</v>
      </c>
      <c r="I17" s="107">
        <f t="shared" si="3"/>
        <v>11</v>
      </c>
      <c r="J17" s="107">
        <f t="shared" si="3"/>
        <v>0</v>
      </c>
      <c r="K17" s="107">
        <f t="shared" si="3"/>
        <v>1</v>
      </c>
      <c r="L17" s="107">
        <f t="shared" si="3"/>
        <v>12</v>
      </c>
      <c r="M17" s="107">
        <f t="shared" si="3"/>
        <v>60</v>
      </c>
      <c r="N17" s="71"/>
    </row>
    <row r="18" spans="1:14" ht="12.75">
      <c r="A18" s="80"/>
      <c r="B18" s="61" t="s">
        <v>47</v>
      </c>
      <c r="C18" s="90">
        <v>9</v>
      </c>
      <c r="D18" s="90">
        <v>7</v>
      </c>
      <c r="E18" s="90">
        <v>9</v>
      </c>
      <c r="F18" s="90">
        <v>2</v>
      </c>
      <c r="G18" s="90">
        <v>0</v>
      </c>
      <c r="H18" s="94">
        <f>SUM(C18:G18)</f>
        <v>27</v>
      </c>
      <c r="I18" s="90">
        <v>2</v>
      </c>
      <c r="J18" s="90">
        <v>0</v>
      </c>
      <c r="K18" s="90">
        <v>1</v>
      </c>
      <c r="L18" s="94">
        <f>SUM(I18:K18)</f>
        <v>3</v>
      </c>
      <c r="M18" s="94">
        <f>L18+H18</f>
        <v>30</v>
      </c>
      <c r="N18" s="71"/>
    </row>
    <row r="19" spans="1:14" ht="12.75">
      <c r="A19" s="80"/>
      <c r="B19" s="61" t="s">
        <v>48</v>
      </c>
      <c r="C19" s="90">
        <v>5</v>
      </c>
      <c r="D19" s="90">
        <v>8</v>
      </c>
      <c r="E19" s="90">
        <v>6</v>
      </c>
      <c r="F19" s="90">
        <v>2</v>
      </c>
      <c r="G19" s="90">
        <v>0</v>
      </c>
      <c r="H19" s="94">
        <f>SUM(C19:G19)</f>
        <v>21</v>
      </c>
      <c r="I19" s="90">
        <v>9</v>
      </c>
      <c r="J19" s="90">
        <v>0</v>
      </c>
      <c r="K19" s="90">
        <v>0</v>
      </c>
      <c r="L19" s="94">
        <f>SUM(I19:K19)</f>
        <v>9</v>
      </c>
      <c r="M19" s="94">
        <f>L19+H19</f>
        <v>30</v>
      </c>
      <c r="N19" s="71"/>
    </row>
    <row r="20" spans="1:14" ht="18" customHeight="1">
      <c r="A20" s="82" t="s">
        <v>630</v>
      </c>
      <c r="B20" s="62"/>
      <c r="C20" s="107">
        <f aca="true" t="shared" si="4" ref="C20:M20">C21+C22</f>
        <v>0</v>
      </c>
      <c r="D20" s="107">
        <f t="shared" si="4"/>
        <v>0</v>
      </c>
      <c r="E20" s="107">
        <f t="shared" si="4"/>
        <v>0</v>
      </c>
      <c r="F20" s="107">
        <f t="shared" si="4"/>
        <v>0</v>
      </c>
      <c r="G20" s="107">
        <f t="shared" si="4"/>
        <v>0</v>
      </c>
      <c r="H20" s="107">
        <f t="shared" si="4"/>
        <v>0</v>
      </c>
      <c r="I20" s="107">
        <f t="shared" si="4"/>
        <v>0</v>
      </c>
      <c r="J20" s="107">
        <f t="shared" si="4"/>
        <v>0</v>
      </c>
      <c r="K20" s="107">
        <f t="shared" si="4"/>
        <v>0</v>
      </c>
      <c r="L20" s="107">
        <f t="shared" si="4"/>
        <v>0</v>
      </c>
      <c r="M20" s="107">
        <f t="shared" si="4"/>
        <v>0</v>
      </c>
      <c r="N20" s="71"/>
    </row>
    <row r="21" spans="1:14" ht="12.75">
      <c r="A21" s="82"/>
      <c r="B21" s="62" t="s">
        <v>47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4">
        <f>SUM(C21:G21)</f>
        <v>0</v>
      </c>
      <c r="I21" s="90">
        <v>0</v>
      </c>
      <c r="J21" s="90">
        <v>0</v>
      </c>
      <c r="K21" s="90">
        <v>0</v>
      </c>
      <c r="L21" s="94">
        <f>SUM(I21:K21)</f>
        <v>0</v>
      </c>
      <c r="M21" s="94">
        <f>L21+H21</f>
        <v>0</v>
      </c>
      <c r="N21" s="71"/>
    </row>
    <row r="22" spans="1:14" ht="12.75">
      <c r="A22" s="82"/>
      <c r="B22" s="62" t="s">
        <v>48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4">
        <f>SUM(C22:G22)</f>
        <v>0</v>
      </c>
      <c r="I22" s="90">
        <v>0</v>
      </c>
      <c r="J22" s="90">
        <v>0</v>
      </c>
      <c r="K22" s="90">
        <v>0</v>
      </c>
      <c r="L22" s="94">
        <f>SUM(I22:K22)</f>
        <v>0</v>
      </c>
      <c r="M22" s="94">
        <f>L22+H22</f>
        <v>0</v>
      </c>
      <c r="N22" s="71"/>
    </row>
    <row r="23" spans="1:14" ht="18" customHeight="1">
      <c r="A23" s="80" t="s">
        <v>633</v>
      </c>
      <c r="B23" s="61"/>
      <c r="C23" s="107">
        <f aca="true" t="shared" si="5" ref="C23:M23">C24+C25</f>
        <v>79</v>
      </c>
      <c r="D23" s="107">
        <f t="shared" si="5"/>
        <v>126</v>
      </c>
      <c r="E23" s="107">
        <f t="shared" si="5"/>
        <v>222</v>
      </c>
      <c r="F23" s="107">
        <f t="shared" si="5"/>
        <v>46</v>
      </c>
      <c r="G23" s="107">
        <f t="shared" si="5"/>
        <v>9</v>
      </c>
      <c r="H23" s="107">
        <f t="shared" si="5"/>
        <v>482</v>
      </c>
      <c r="I23" s="107">
        <f t="shared" si="5"/>
        <v>182</v>
      </c>
      <c r="J23" s="107">
        <f t="shared" si="5"/>
        <v>1</v>
      </c>
      <c r="K23" s="107">
        <f t="shared" si="5"/>
        <v>7</v>
      </c>
      <c r="L23" s="107">
        <f t="shared" si="5"/>
        <v>190</v>
      </c>
      <c r="M23" s="107">
        <f t="shared" si="5"/>
        <v>672</v>
      </c>
      <c r="N23" s="71"/>
    </row>
    <row r="24" spans="1:14" ht="12.75">
      <c r="A24" s="80"/>
      <c r="B24" s="61" t="s">
        <v>47</v>
      </c>
      <c r="C24" s="90">
        <v>40</v>
      </c>
      <c r="D24" s="90">
        <v>65</v>
      </c>
      <c r="E24" s="90">
        <v>126</v>
      </c>
      <c r="F24" s="90">
        <v>24</v>
      </c>
      <c r="G24" s="90">
        <v>2</v>
      </c>
      <c r="H24" s="94">
        <f>SUM(C24:G24)</f>
        <v>257</v>
      </c>
      <c r="I24" s="90">
        <v>60</v>
      </c>
      <c r="J24" s="90">
        <v>1</v>
      </c>
      <c r="K24" s="90">
        <v>3</v>
      </c>
      <c r="L24" s="94">
        <f>SUM(I24:K24)</f>
        <v>64</v>
      </c>
      <c r="M24" s="94">
        <f>L24+H24</f>
        <v>321</v>
      </c>
      <c r="N24" s="71"/>
    </row>
    <row r="25" spans="1:14" ht="12.75">
      <c r="A25" s="80"/>
      <c r="B25" s="61" t="s">
        <v>48</v>
      </c>
      <c r="C25" s="90">
        <v>39</v>
      </c>
      <c r="D25" s="90">
        <v>61</v>
      </c>
      <c r="E25" s="90">
        <v>96</v>
      </c>
      <c r="F25" s="90">
        <v>22</v>
      </c>
      <c r="G25" s="90">
        <v>7</v>
      </c>
      <c r="H25" s="94">
        <f>SUM(C25:G25)</f>
        <v>225</v>
      </c>
      <c r="I25" s="90">
        <v>122</v>
      </c>
      <c r="J25" s="90">
        <v>0</v>
      </c>
      <c r="K25" s="90">
        <v>4</v>
      </c>
      <c r="L25" s="94">
        <f>SUM(I25:K25)</f>
        <v>126</v>
      </c>
      <c r="M25" s="94">
        <f>L25+H25</f>
        <v>351</v>
      </c>
      <c r="N25" s="71"/>
    </row>
    <row r="26" spans="1:14" ht="18" customHeight="1">
      <c r="A26" s="80" t="s">
        <v>634</v>
      </c>
      <c r="B26" s="61"/>
      <c r="C26" s="107">
        <f aca="true" t="shared" si="6" ref="C26:M26">C27+C28</f>
        <v>2</v>
      </c>
      <c r="D26" s="107">
        <f t="shared" si="6"/>
        <v>4</v>
      </c>
      <c r="E26" s="107">
        <f t="shared" si="6"/>
        <v>5</v>
      </c>
      <c r="F26" s="107">
        <f t="shared" si="6"/>
        <v>0</v>
      </c>
      <c r="G26" s="107">
        <f t="shared" si="6"/>
        <v>1</v>
      </c>
      <c r="H26" s="107">
        <f t="shared" si="6"/>
        <v>12</v>
      </c>
      <c r="I26" s="107">
        <f t="shared" si="6"/>
        <v>2</v>
      </c>
      <c r="J26" s="107">
        <f t="shared" si="6"/>
        <v>0</v>
      </c>
      <c r="K26" s="107">
        <f t="shared" si="6"/>
        <v>0</v>
      </c>
      <c r="L26" s="107">
        <f t="shared" si="6"/>
        <v>2</v>
      </c>
      <c r="M26" s="107">
        <f t="shared" si="6"/>
        <v>14</v>
      </c>
      <c r="N26" s="71"/>
    </row>
    <row r="27" spans="1:14" ht="12.75">
      <c r="A27" s="80"/>
      <c r="B27" s="61" t="s">
        <v>47</v>
      </c>
      <c r="C27" s="90">
        <v>1</v>
      </c>
      <c r="D27" s="90">
        <v>2</v>
      </c>
      <c r="E27" s="90">
        <v>2</v>
      </c>
      <c r="F27" s="90">
        <v>0</v>
      </c>
      <c r="G27" s="90">
        <v>1</v>
      </c>
      <c r="H27" s="94">
        <f>SUM(C27:G27)</f>
        <v>6</v>
      </c>
      <c r="I27" s="90">
        <v>2</v>
      </c>
      <c r="J27" s="90">
        <v>0</v>
      </c>
      <c r="K27" s="90">
        <v>0</v>
      </c>
      <c r="L27" s="94">
        <f>SUM(I27:K27)</f>
        <v>2</v>
      </c>
      <c r="M27" s="94">
        <f>L27+H27</f>
        <v>8</v>
      </c>
      <c r="N27" s="71"/>
    </row>
    <row r="28" spans="1:14" ht="12.75">
      <c r="A28" s="80"/>
      <c r="B28" s="61" t="s">
        <v>48</v>
      </c>
      <c r="C28" s="90">
        <v>1</v>
      </c>
      <c r="D28" s="90">
        <v>2</v>
      </c>
      <c r="E28" s="90">
        <v>3</v>
      </c>
      <c r="F28" s="90">
        <v>0</v>
      </c>
      <c r="G28" s="90">
        <v>0</v>
      </c>
      <c r="H28" s="94">
        <f>SUM(C28:G28)</f>
        <v>6</v>
      </c>
      <c r="I28" s="90">
        <v>0</v>
      </c>
      <c r="J28" s="90">
        <v>0</v>
      </c>
      <c r="K28" s="90">
        <v>0</v>
      </c>
      <c r="L28" s="94">
        <f>SUM(I28:K28)</f>
        <v>0</v>
      </c>
      <c r="M28" s="94">
        <f>L28+H28</f>
        <v>6</v>
      </c>
      <c r="N28" s="71"/>
    </row>
    <row r="29" spans="1:14" ht="18" customHeight="1">
      <c r="A29" s="80" t="s">
        <v>596</v>
      </c>
      <c r="B29" s="63"/>
      <c r="C29" s="107">
        <f aca="true" t="shared" si="7" ref="C29:M29">C30+C31</f>
        <v>1</v>
      </c>
      <c r="D29" s="107">
        <f t="shared" si="7"/>
        <v>1</v>
      </c>
      <c r="E29" s="107">
        <f t="shared" si="7"/>
        <v>1</v>
      </c>
      <c r="F29" s="107">
        <f t="shared" si="7"/>
        <v>0</v>
      </c>
      <c r="G29" s="107">
        <f t="shared" si="7"/>
        <v>0</v>
      </c>
      <c r="H29" s="107">
        <f t="shared" si="7"/>
        <v>3</v>
      </c>
      <c r="I29" s="107">
        <f t="shared" si="7"/>
        <v>6</v>
      </c>
      <c r="J29" s="107">
        <f t="shared" si="7"/>
        <v>0</v>
      </c>
      <c r="K29" s="107">
        <f t="shared" si="7"/>
        <v>0</v>
      </c>
      <c r="L29" s="107">
        <f t="shared" si="7"/>
        <v>6</v>
      </c>
      <c r="M29" s="107">
        <f t="shared" si="7"/>
        <v>9</v>
      </c>
      <c r="N29" s="71"/>
    </row>
    <row r="30" spans="1:14" ht="12.75">
      <c r="A30" s="80"/>
      <c r="B30" s="61" t="s">
        <v>47</v>
      </c>
      <c r="C30" s="90">
        <v>1</v>
      </c>
      <c r="D30" s="90">
        <v>1</v>
      </c>
      <c r="E30" s="90">
        <v>0</v>
      </c>
      <c r="F30" s="90">
        <v>0</v>
      </c>
      <c r="G30" s="90">
        <v>0</v>
      </c>
      <c r="H30" s="94">
        <f>SUM(C30:G30)</f>
        <v>2</v>
      </c>
      <c r="I30" s="90">
        <v>3</v>
      </c>
      <c r="J30" s="90">
        <v>0</v>
      </c>
      <c r="K30" s="90">
        <v>0</v>
      </c>
      <c r="L30" s="94">
        <f>SUM(I30:K30)</f>
        <v>3</v>
      </c>
      <c r="M30" s="94">
        <f>L30+H30</f>
        <v>5</v>
      </c>
      <c r="N30" s="71"/>
    </row>
    <row r="31" spans="1:14" ht="12.75">
      <c r="A31" s="80"/>
      <c r="B31" s="61" t="s">
        <v>48</v>
      </c>
      <c r="C31" s="90">
        <v>0</v>
      </c>
      <c r="D31" s="90">
        <v>0</v>
      </c>
      <c r="E31" s="90">
        <v>1</v>
      </c>
      <c r="F31" s="90">
        <v>0</v>
      </c>
      <c r="G31" s="90">
        <v>0</v>
      </c>
      <c r="H31" s="94">
        <f>SUM(C31:G31)</f>
        <v>1</v>
      </c>
      <c r="I31" s="90">
        <v>3</v>
      </c>
      <c r="J31" s="90">
        <v>0</v>
      </c>
      <c r="K31" s="90">
        <v>0</v>
      </c>
      <c r="L31" s="94">
        <f>SUM(I31:K31)</f>
        <v>3</v>
      </c>
      <c r="M31" s="94">
        <f>L31+H31</f>
        <v>4</v>
      </c>
      <c r="N31" s="71"/>
    </row>
    <row r="32" spans="1:14" ht="18" customHeight="1">
      <c r="A32" s="80" t="s">
        <v>597</v>
      </c>
      <c r="B32" s="61"/>
      <c r="C32" s="107">
        <f aca="true" t="shared" si="8" ref="C32:M32">C33+C34</f>
        <v>4</v>
      </c>
      <c r="D32" s="107">
        <f t="shared" si="8"/>
        <v>0</v>
      </c>
      <c r="E32" s="107">
        <f t="shared" si="8"/>
        <v>0</v>
      </c>
      <c r="F32" s="107">
        <f t="shared" si="8"/>
        <v>0</v>
      </c>
      <c r="G32" s="107">
        <f t="shared" si="8"/>
        <v>14</v>
      </c>
      <c r="H32" s="107">
        <f t="shared" si="8"/>
        <v>18</v>
      </c>
      <c r="I32" s="107">
        <f t="shared" si="8"/>
        <v>46</v>
      </c>
      <c r="J32" s="107">
        <f t="shared" si="8"/>
        <v>0</v>
      </c>
      <c r="K32" s="107">
        <f t="shared" si="8"/>
        <v>2</v>
      </c>
      <c r="L32" s="107">
        <f t="shared" si="8"/>
        <v>48</v>
      </c>
      <c r="M32" s="107">
        <f t="shared" si="8"/>
        <v>66</v>
      </c>
      <c r="N32" s="71"/>
    </row>
    <row r="33" spans="1:14" ht="12.75">
      <c r="A33" s="80"/>
      <c r="B33" s="61" t="s">
        <v>47</v>
      </c>
      <c r="C33" s="90">
        <v>2</v>
      </c>
      <c r="D33" s="90">
        <v>0</v>
      </c>
      <c r="E33" s="90">
        <v>0</v>
      </c>
      <c r="F33" s="90">
        <v>0</v>
      </c>
      <c r="G33" s="90">
        <v>8</v>
      </c>
      <c r="H33" s="94">
        <f>SUM(C33:G33)</f>
        <v>10</v>
      </c>
      <c r="I33" s="90">
        <v>24</v>
      </c>
      <c r="J33" s="90">
        <v>0</v>
      </c>
      <c r="K33" s="90">
        <v>2</v>
      </c>
      <c r="L33" s="94">
        <f>SUM(I33:K33)</f>
        <v>26</v>
      </c>
      <c r="M33" s="94">
        <f>L33+H33</f>
        <v>36</v>
      </c>
      <c r="N33" s="71"/>
    </row>
    <row r="34" spans="1:14" ht="12.75">
      <c r="A34" s="80"/>
      <c r="B34" s="61" t="s">
        <v>48</v>
      </c>
      <c r="C34" s="90">
        <v>2</v>
      </c>
      <c r="D34" s="90">
        <v>0</v>
      </c>
      <c r="E34" s="90">
        <v>0</v>
      </c>
      <c r="F34" s="90">
        <v>0</v>
      </c>
      <c r="G34" s="90">
        <v>6</v>
      </c>
      <c r="H34" s="94">
        <f>SUM(C34:G34)</f>
        <v>8</v>
      </c>
      <c r="I34" s="90">
        <v>22</v>
      </c>
      <c r="J34" s="90">
        <v>0</v>
      </c>
      <c r="K34" s="90">
        <v>0</v>
      </c>
      <c r="L34" s="94">
        <f>SUM(I34:K34)</f>
        <v>22</v>
      </c>
      <c r="M34" s="94">
        <f>L34+H34</f>
        <v>30</v>
      </c>
      <c r="N34" s="71"/>
    </row>
    <row r="35" spans="1:14" ht="18" customHeight="1">
      <c r="A35" s="82" t="s">
        <v>598</v>
      </c>
      <c r="B35" s="61"/>
      <c r="C35" s="107">
        <f>C32+C29+C26+C23+C20+C17+C14+C11+C8</f>
        <v>117</v>
      </c>
      <c r="D35" s="107">
        <f aca="true" t="shared" si="9" ref="D35:G37">D32+D29+D26+D23+D20+D17+D14+D11+D8</f>
        <v>158</v>
      </c>
      <c r="E35" s="107">
        <f t="shared" si="9"/>
        <v>259</v>
      </c>
      <c r="F35" s="107">
        <f t="shared" si="9"/>
        <v>54</v>
      </c>
      <c r="G35" s="107">
        <f t="shared" si="9"/>
        <v>27</v>
      </c>
      <c r="H35" s="107">
        <f>H32+H29+H26+H23+H20+H17+H14+H11+H8</f>
        <v>615</v>
      </c>
      <c r="I35" s="107">
        <f aca="true" t="shared" si="10" ref="I35:K37">I32+I29+I26+I23+I20+I17+I14+I11+I8</f>
        <v>266</v>
      </c>
      <c r="J35" s="107">
        <f t="shared" si="10"/>
        <v>1</v>
      </c>
      <c r="K35" s="107">
        <f t="shared" si="10"/>
        <v>11</v>
      </c>
      <c r="L35" s="107">
        <f aca="true" t="shared" si="11" ref="L35:M37">L32+L29+L26+L23+L20+L17+L14+L11+L8</f>
        <v>278</v>
      </c>
      <c r="M35" s="107">
        <f t="shared" si="11"/>
        <v>893</v>
      </c>
      <c r="N35" s="71"/>
    </row>
    <row r="36" spans="1:14" ht="12">
      <c r="A36" s="82"/>
      <c r="B36" s="61" t="s">
        <v>47</v>
      </c>
      <c r="C36" s="93">
        <f>C33+C30+C27+C24+C21+C18+C15+C12+C9</f>
        <v>60</v>
      </c>
      <c r="D36" s="93">
        <f t="shared" si="9"/>
        <v>80</v>
      </c>
      <c r="E36" s="93">
        <f t="shared" si="9"/>
        <v>144</v>
      </c>
      <c r="F36" s="93">
        <f t="shared" si="9"/>
        <v>28</v>
      </c>
      <c r="G36" s="93">
        <f t="shared" si="9"/>
        <v>11</v>
      </c>
      <c r="H36" s="93">
        <f>H33+H30+H27+H24+H21+H18+H15+H12+H9</f>
        <v>323</v>
      </c>
      <c r="I36" s="93">
        <f t="shared" si="10"/>
        <v>101</v>
      </c>
      <c r="J36" s="93">
        <f t="shared" si="10"/>
        <v>1</v>
      </c>
      <c r="K36" s="93">
        <f t="shared" si="10"/>
        <v>7</v>
      </c>
      <c r="L36" s="93">
        <f t="shared" si="11"/>
        <v>109</v>
      </c>
      <c r="M36" s="93">
        <f t="shared" si="11"/>
        <v>432</v>
      </c>
      <c r="N36" s="71"/>
    </row>
    <row r="37" spans="1:14" ht="12">
      <c r="A37" s="82"/>
      <c r="B37" s="61" t="s">
        <v>48</v>
      </c>
      <c r="C37" s="93">
        <f>C34+C31+C28+C25+C22+C19+C16+C13+C10</f>
        <v>57</v>
      </c>
      <c r="D37" s="93">
        <f t="shared" si="9"/>
        <v>78</v>
      </c>
      <c r="E37" s="93">
        <f t="shared" si="9"/>
        <v>115</v>
      </c>
      <c r="F37" s="93">
        <f t="shared" si="9"/>
        <v>26</v>
      </c>
      <c r="G37" s="93">
        <f t="shared" si="9"/>
        <v>16</v>
      </c>
      <c r="H37" s="93">
        <f>H34+H31+H28+H25+H22+H19+H16+H13+H10</f>
        <v>292</v>
      </c>
      <c r="I37" s="93">
        <f t="shared" si="10"/>
        <v>165</v>
      </c>
      <c r="J37" s="93">
        <f t="shared" si="10"/>
        <v>0</v>
      </c>
      <c r="K37" s="93">
        <f t="shared" si="10"/>
        <v>4</v>
      </c>
      <c r="L37" s="93">
        <f t="shared" si="11"/>
        <v>169</v>
      </c>
      <c r="M37" s="93">
        <f t="shared" si="11"/>
        <v>461</v>
      </c>
      <c r="N37" s="71"/>
    </row>
    <row r="38" spans="1:13" ht="12">
      <c r="A38" s="83"/>
      <c r="B38" s="25"/>
      <c r="D38" s="26"/>
      <c r="F38" s="26"/>
      <c r="I38" s="26"/>
      <c r="K38" s="26"/>
      <c r="M38" s="26"/>
    </row>
    <row r="39" spans="1:13" ht="12">
      <c r="A39" s="83"/>
      <c r="B39" s="25"/>
      <c r="D39" s="26"/>
      <c r="F39" s="26"/>
      <c r="I39" s="26"/>
      <c r="K39" s="26"/>
      <c r="M39" s="26"/>
    </row>
    <row r="40" spans="1:13" ht="12">
      <c r="A40" s="83"/>
      <c r="B40" s="25"/>
      <c r="D40" s="26"/>
      <c r="F40" s="26"/>
      <c r="I40" s="26"/>
      <c r="K40" s="26"/>
      <c r="M40" s="26"/>
    </row>
    <row r="41" spans="1:13" ht="12">
      <c r="A41" s="83"/>
      <c r="B41" s="25"/>
      <c r="D41" s="26"/>
      <c r="F41" s="26"/>
      <c r="I41" s="26"/>
      <c r="K41" s="26"/>
      <c r="M41" s="26"/>
    </row>
    <row r="42" spans="1:13" ht="12">
      <c r="A42" s="83"/>
      <c r="B42" s="25"/>
      <c r="D42" s="26"/>
      <c r="F42" s="26"/>
      <c r="I42" s="26"/>
      <c r="K42" s="26"/>
      <c r="M42" s="26"/>
    </row>
    <row r="43" spans="1:13" ht="12">
      <c r="A43" s="83"/>
      <c r="B43" s="25"/>
      <c r="D43" s="26"/>
      <c r="F43" s="26"/>
      <c r="I43" s="26"/>
      <c r="K43" s="26"/>
      <c r="M43" s="26"/>
    </row>
    <row r="44" spans="1:13" ht="12">
      <c r="A44" s="83"/>
      <c r="B44" s="25"/>
      <c r="D44" s="26"/>
      <c r="F44" s="26"/>
      <c r="I44" s="26"/>
      <c r="K44" s="26"/>
      <c r="M44" s="26"/>
    </row>
    <row r="45" spans="1:13" ht="12">
      <c r="A45" s="83"/>
      <c r="B45" s="25"/>
      <c r="D45" s="26"/>
      <c r="F45" s="26"/>
      <c r="I45" s="26"/>
      <c r="K45" s="26"/>
      <c r="M45" s="26"/>
    </row>
    <row r="46" spans="1:2" ht="12">
      <c r="A46" s="83"/>
      <c r="B46" s="25"/>
    </row>
    <row r="47" spans="1:2" ht="12">
      <c r="A47" s="83"/>
      <c r="B47" s="25"/>
    </row>
    <row r="48" spans="1:2" ht="12">
      <c r="A48" s="83"/>
      <c r="B48" s="25"/>
    </row>
    <row r="49" spans="1:13" ht="18" customHeight="1">
      <c r="A49" s="84"/>
      <c r="B49" s="21"/>
      <c r="C49" s="21"/>
      <c r="D49" s="27"/>
      <c r="E49" s="21"/>
      <c r="F49" s="27"/>
      <c r="G49" s="21"/>
      <c r="H49" s="21"/>
      <c r="I49" s="27"/>
      <c r="J49" s="21"/>
      <c r="K49" s="27"/>
      <c r="L49" s="21"/>
      <c r="M49" s="27"/>
    </row>
  </sheetData>
  <sheetProtection/>
  <mergeCells count="3">
    <mergeCell ref="A2:M2"/>
    <mergeCell ref="A3:M3"/>
    <mergeCell ref="A4:M4"/>
  </mergeCells>
  <printOptions horizontalCentered="1"/>
  <pageMargins left="0.5" right="0.5" top="0.45" bottom="0.46" header="0.29" footer="0.27"/>
  <pageSetup horizontalDpi="600" verticalDpi="600" orientation="landscape" r:id="rId1"/>
  <headerFooter alignWithMargins="0">
    <oddFooter>&amp;C&amp;9- 10 -</oddFooter>
  </headerFooter>
  <ignoredErrors>
    <ignoredError sqref="H11:H32 L11:M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152"/>
  <sheetViews>
    <sheetView showGridLines="0" zoomScalePageLayoutView="0" workbookViewId="0" topLeftCell="A1">
      <selection activeCell="A1" sqref="A1:L1"/>
    </sheetView>
  </sheetViews>
  <sheetFormatPr defaultColWidth="9.33203125" defaultRowHeight="11.25" customHeight="1"/>
  <cols>
    <col min="1" max="1" width="1.83203125" style="88" customWidth="1"/>
    <col min="2" max="2" width="1.83203125" style="140" customWidth="1"/>
    <col min="3" max="3" width="6" style="88" customWidth="1"/>
    <col min="4" max="4" width="37.5" style="88" customWidth="1"/>
    <col min="5" max="5" width="7.66015625" style="88" customWidth="1"/>
    <col min="6" max="7" width="9" style="88" customWidth="1"/>
    <col min="8" max="9" width="6.16015625" style="88" customWidth="1"/>
    <col min="10" max="11" width="7.16015625" style="88" customWidth="1"/>
    <col min="12" max="12" width="6" style="88" customWidth="1"/>
    <col min="13" max="16384" width="9.33203125" style="88" customWidth="1"/>
  </cols>
  <sheetData>
    <row r="1" spans="1:12" ht="11.25" customHeight="1">
      <c r="A1" s="137" t="s">
        <v>38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1.25" customHeight="1">
      <c r="A2" s="137" t="s">
        <v>22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1.25" customHeight="1">
      <c r="A3" s="137" t="s">
        <v>695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1.25" customHeight="1">
      <c r="A4" s="132"/>
      <c r="B4" s="138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1.25" customHeight="1">
      <c r="A5" s="132"/>
      <c r="B5" s="138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ht="11.25" customHeight="1">
      <c r="A6" s="139"/>
      <c r="E6" s="133"/>
      <c r="F6" s="141" t="s">
        <v>61</v>
      </c>
      <c r="G6" s="141"/>
      <c r="H6" s="141"/>
      <c r="I6" s="141"/>
      <c r="J6" s="141"/>
      <c r="K6" s="133"/>
      <c r="L6" s="133"/>
    </row>
    <row r="7" spans="5:12" ht="11.25" customHeight="1">
      <c r="E7" s="132" t="s">
        <v>57</v>
      </c>
      <c r="J7" s="88" t="s">
        <v>59</v>
      </c>
      <c r="L7" s="132" t="s">
        <v>576</v>
      </c>
    </row>
    <row r="8" spans="5:12" ht="11.25" customHeight="1">
      <c r="E8" s="134" t="s">
        <v>56</v>
      </c>
      <c r="F8" s="134" t="s">
        <v>11</v>
      </c>
      <c r="G8" s="134" t="s">
        <v>12</v>
      </c>
      <c r="H8" s="134" t="s">
        <v>4</v>
      </c>
      <c r="I8" s="134" t="s">
        <v>5</v>
      </c>
      <c r="J8" s="134" t="s">
        <v>60</v>
      </c>
      <c r="K8" s="134" t="s">
        <v>58</v>
      </c>
      <c r="L8" s="142" t="s">
        <v>57</v>
      </c>
    </row>
    <row r="9" spans="1:12" ht="11.25" customHeight="1">
      <c r="A9" s="140" t="s">
        <v>10</v>
      </c>
      <c r="E9" s="135">
        <f>E10+E46+E100+E119+E128+E138+E141</f>
        <v>34</v>
      </c>
      <c r="F9" s="135">
        <f>F10+F46+F100+F119+F128+F138+F141</f>
        <v>83</v>
      </c>
      <c r="G9" s="135">
        <f>G10+G46+G100+G119+G128+G138+G141</f>
        <v>158</v>
      </c>
      <c r="H9" s="135">
        <f>H10+H46+H100+H119+H128+H138+H141</f>
        <v>259</v>
      </c>
      <c r="I9" s="135">
        <f>I10+I46+I100+I119+I128+I138+I141</f>
        <v>29</v>
      </c>
      <c r="J9" s="135">
        <f>J10+J46+J100+J119+J128+J138+J141</f>
        <v>25</v>
      </c>
      <c r="K9" s="135">
        <f>K10+K46+K100+K119+K128+K138+K141</f>
        <v>27</v>
      </c>
      <c r="L9" s="135">
        <f>L10+L46+L100+L119+L128+L138+L141</f>
        <v>615</v>
      </c>
    </row>
    <row r="10" spans="1:12" ht="11.25" customHeight="1">
      <c r="A10" s="143" t="s">
        <v>9</v>
      </c>
      <c r="E10" s="100">
        <f>E11+E19+E21+E23+E28+E35+E40</f>
        <v>7</v>
      </c>
      <c r="F10" s="100">
        <f>F11+F19+F21+F23+F28+F35+F40</f>
        <v>13</v>
      </c>
      <c r="G10" s="100">
        <f>G11+G19+G21+G23+G28+G35+G40</f>
        <v>43</v>
      </c>
      <c r="H10" s="100">
        <f>H11+H19+H21+H23+H28+H35+H40</f>
        <v>70</v>
      </c>
      <c r="I10" s="100">
        <f>I11+I19+I21+I23+I28+I35+I40</f>
        <v>9</v>
      </c>
      <c r="J10" s="100">
        <f>J11+J19+J21+J23+J28+J35+J40</f>
        <v>5</v>
      </c>
      <c r="K10" s="100">
        <f>K11+K19+K21+K23+K28+K35+K40</f>
        <v>0</v>
      </c>
      <c r="L10" s="100">
        <f>L11+L19+L21+L23+L28+L35+L40</f>
        <v>147</v>
      </c>
    </row>
    <row r="11" spans="2:12" ht="11.25" customHeight="1">
      <c r="B11" s="140" t="s">
        <v>73</v>
      </c>
      <c r="E11" s="95">
        <f>SUM(E12:E18)</f>
        <v>2</v>
      </c>
      <c r="F11" s="95">
        <f aca="true" t="shared" si="0" ref="F11:K11">SUM(F12:F18)</f>
        <v>2</v>
      </c>
      <c r="G11" s="95">
        <f t="shared" si="0"/>
        <v>5</v>
      </c>
      <c r="H11" s="95">
        <f t="shared" si="0"/>
        <v>11</v>
      </c>
      <c r="I11" s="95">
        <f t="shared" si="0"/>
        <v>2</v>
      </c>
      <c r="J11" s="95">
        <f t="shared" si="0"/>
        <v>2</v>
      </c>
      <c r="K11" s="95">
        <f t="shared" si="0"/>
        <v>0</v>
      </c>
      <c r="L11" s="95">
        <f>SUM(L12:L18)</f>
        <v>24</v>
      </c>
    </row>
    <row r="12" spans="3:12" ht="11.25" customHeight="1">
      <c r="C12" s="144" t="s">
        <v>80</v>
      </c>
      <c r="D12" s="88" t="s">
        <v>655</v>
      </c>
      <c r="E12" s="136">
        <v>0</v>
      </c>
      <c r="F12" s="136">
        <v>0</v>
      </c>
      <c r="G12" s="136">
        <v>2</v>
      </c>
      <c r="H12" s="136">
        <v>6</v>
      </c>
      <c r="I12" s="136">
        <v>0</v>
      </c>
      <c r="J12" s="136">
        <v>0</v>
      </c>
      <c r="K12" s="136">
        <v>0</v>
      </c>
      <c r="L12" s="95">
        <f aca="true" t="shared" si="1" ref="L12:L75">SUM(E12:K12)</f>
        <v>8</v>
      </c>
    </row>
    <row r="13" spans="3:12" ht="11.25" customHeight="1">
      <c r="C13" s="88" t="s">
        <v>84</v>
      </c>
      <c r="D13" s="88" t="s">
        <v>85</v>
      </c>
      <c r="E13" s="136">
        <v>2</v>
      </c>
      <c r="F13" s="136">
        <v>0</v>
      </c>
      <c r="G13" s="136">
        <v>0</v>
      </c>
      <c r="H13" s="136">
        <v>0</v>
      </c>
      <c r="I13" s="136">
        <v>0</v>
      </c>
      <c r="J13" s="136">
        <v>1</v>
      </c>
      <c r="K13" s="136">
        <v>0</v>
      </c>
      <c r="L13" s="95">
        <f t="shared" si="1"/>
        <v>3</v>
      </c>
    </row>
    <row r="14" spans="3:12" ht="11.25" customHeight="1">
      <c r="C14" s="88" t="s">
        <v>88</v>
      </c>
      <c r="D14" s="88" t="s">
        <v>577</v>
      </c>
      <c r="E14" s="136">
        <v>0</v>
      </c>
      <c r="F14" s="136">
        <v>0</v>
      </c>
      <c r="G14" s="136">
        <v>1</v>
      </c>
      <c r="H14" s="136">
        <v>0</v>
      </c>
      <c r="I14" s="136">
        <v>0</v>
      </c>
      <c r="J14" s="136">
        <v>1</v>
      </c>
      <c r="K14" s="136">
        <v>0</v>
      </c>
      <c r="L14" s="95">
        <f t="shared" si="1"/>
        <v>2</v>
      </c>
    </row>
    <row r="15" spans="3:12" ht="11.25" customHeight="1">
      <c r="C15" s="145" t="s">
        <v>89</v>
      </c>
      <c r="D15" s="88" t="s">
        <v>656</v>
      </c>
      <c r="E15" s="136">
        <v>0</v>
      </c>
      <c r="F15" s="136">
        <v>0</v>
      </c>
      <c r="G15" s="136">
        <v>1</v>
      </c>
      <c r="H15" s="136">
        <v>0</v>
      </c>
      <c r="I15" s="136">
        <v>0</v>
      </c>
      <c r="J15" s="136">
        <v>0</v>
      </c>
      <c r="K15" s="136">
        <v>0</v>
      </c>
      <c r="L15" s="95">
        <f t="shared" si="1"/>
        <v>1</v>
      </c>
    </row>
    <row r="16" spans="3:12" ht="11.25" customHeight="1">
      <c r="C16" s="145" t="s">
        <v>601</v>
      </c>
      <c r="D16" s="88" t="s">
        <v>626</v>
      </c>
      <c r="E16" s="136">
        <v>0</v>
      </c>
      <c r="F16" s="136">
        <v>0</v>
      </c>
      <c r="G16" s="136">
        <v>0</v>
      </c>
      <c r="H16" s="136">
        <v>3</v>
      </c>
      <c r="I16" s="136">
        <v>1</v>
      </c>
      <c r="J16" s="136">
        <v>0</v>
      </c>
      <c r="K16" s="136">
        <v>0</v>
      </c>
      <c r="L16" s="95">
        <f t="shared" si="1"/>
        <v>4</v>
      </c>
    </row>
    <row r="17" spans="3:12" ht="11.25" customHeight="1">
      <c r="C17" s="144" t="s">
        <v>602</v>
      </c>
      <c r="D17" s="88" t="s">
        <v>741</v>
      </c>
      <c r="E17" s="136">
        <v>0</v>
      </c>
      <c r="F17" s="136">
        <v>1</v>
      </c>
      <c r="G17" s="136">
        <v>1</v>
      </c>
      <c r="H17" s="136">
        <v>1</v>
      </c>
      <c r="I17" s="136">
        <v>0</v>
      </c>
      <c r="J17" s="136">
        <v>0</v>
      </c>
      <c r="K17" s="136">
        <v>0</v>
      </c>
      <c r="L17" s="95">
        <f t="shared" si="1"/>
        <v>3</v>
      </c>
    </row>
    <row r="18" spans="3:12" ht="11.25" customHeight="1">
      <c r="C18" s="145" t="s">
        <v>603</v>
      </c>
      <c r="D18" s="88" t="s">
        <v>740</v>
      </c>
      <c r="E18" s="136">
        <v>0</v>
      </c>
      <c r="F18" s="136">
        <v>1</v>
      </c>
      <c r="G18" s="136">
        <v>0</v>
      </c>
      <c r="H18" s="136">
        <v>1</v>
      </c>
      <c r="I18" s="136">
        <v>1</v>
      </c>
      <c r="J18" s="136">
        <v>0</v>
      </c>
      <c r="K18" s="136">
        <v>0</v>
      </c>
      <c r="L18" s="95">
        <f t="shared" si="1"/>
        <v>3</v>
      </c>
    </row>
    <row r="19" spans="2:12" ht="11.25" customHeight="1">
      <c r="B19" s="140" t="s">
        <v>93</v>
      </c>
      <c r="E19" s="95">
        <f>SUM(E20)</f>
        <v>4</v>
      </c>
      <c r="F19" s="95">
        <f aca="true" t="shared" si="2" ref="F19:K19">SUM(F20)</f>
        <v>4</v>
      </c>
      <c r="G19" s="95">
        <f t="shared" si="2"/>
        <v>7</v>
      </c>
      <c r="H19" s="95">
        <f t="shared" si="2"/>
        <v>13</v>
      </c>
      <c r="I19" s="95">
        <f t="shared" si="2"/>
        <v>0</v>
      </c>
      <c r="J19" s="95">
        <f t="shared" si="2"/>
        <v>0</v>
      </c>
      <c r="K19" s="95">
        <f t="shared" si="2"/>
        <v>0</v>
      </c>
      <c r="L19" s="95">
        <f t="shared" si="1"/>
        <v>28</v>
      </c>
    </row>
    <row r="20" spans="3:12" ht="11.25" customHeight="1">
      <c r="C20" s="88" t="s">
        <v>94</v>
      </c>
      <c r="D20" s="88" t="s">
        <v>95</v>
      </c>
      <c r="E20" s="136">
        <v>4</v>
      </c>
      <c r="F20" s="136">
        <v>4</v>
      </c>
      <c r="G20" s="136">
        <v>7</v>
      </c>
      <c r="H20" s="136">
        <v>13</v>
      </c>
      <c r="I20" s="136">
        <v>0</v>
      </c>
      <c r="J20" s="136">
        <v>0</v>
      </c>
      <c r="K20" s="136">
        <v>0</v>
      </c>
      <c r="L20" s="95">
        <f t="shared" si="1"/>
        <v>28</v>
      </c>
    </row>
    <row r="21" spans="2:12" ht="11.25" customHeight="1">
      <c r="B21" s="140" t="s">
        <v>96</v>
      </c>
      <c r="E21" s="95">
        <f>SUM(E22:E22)</f>
        <v>0</v>
      </c>
      <c r="F21" s="95">
        <f>SUM(F22:F22)</f>
        <v>0</v>
      </c>
      <c r="G21" s="95">
        <f>SUM(G22:G22)</f>
        <v>0</v>
      </c>
      <c r="H21" s="95">
        <f>SUM(H22:H22)</f>
        <v>3</v>
      </c>
      <c r="I21" s="95">
        <f>SUM(I22:I22)</f>
        <v>1</v>
      </c>
      <c r="J21" s="95">
        <f>SUM(J22:J22)</f>
        <v>0</v>
      </c>
      <c r="K21" s="95">
        <f>SUM(K22:K22)</f>
        <v>0</v>
      </c>
      <c r="L21" s="95">
        <f t="shared" si="1"/>
        <v>4</v>
      </c>
    </row>
    <row r="22" spans="3:12" ht="11.25" customHeight="1">
      <c r="C22" s="88" t="s">
        <v>103</v>
      </c>
      <c r="D22" s="88" t="s">
        <v>517</v>
      </c>
      <c r="E22" s="136">
        <v>0</v>
      </c>
      <c r="F22" s="136">
        <v>0</v>
      </c>
      <c r="G22" s="136">
        <v>0</v>
      </c>
      <c r="H22" s="136">
        <v>3</v>
      </c>
      <c r="I22" s="136">
        <v>1</v>
      </c>
      <c r="J22" s="136">
        <v>0</v>
      </c>
      <c r="K22" s="136">
        <v>0</v>
      </c>
      <c r="L22" s="95">
        <f t="shared" si="1"/>
        <v>4</v>
      </c>
    </row>
    <row r="23" spans="2:12" ht="11.25" customHeight="1">
      <c r="B23" s="140" t="s">
        <v>105</v>
      </c>
      <c r="E23" s="95">
        <f>SUM(E24:E27)</f>
        <v>0</v>
      </c>
      <c r="F23" s="95">
        <f aca="true" t="shared" si="3" ref="F23:K23">SUM(F24:F27)</f>
        <v>1</v>
      </c>
      <c r="G23" s="95">
        <f t="shared" si="3"/>
        <v>4</v>
      </c>
      <c r="H23" s="95">
        <f t="shared" si="3"/>
        <v>9</v>
      </c>
      <c r="I23" s="95">
        <f t="shared" si="3"/>
        <v>0</v>
      </c>
      <c r="J23" s="95">
        <f t="shared" si="3"/>
        <v>1</v>
      </c>
      <c r="K23" s="95">
        <f t="shared" si="3"/>
        <v>0</v>
      </c>
      <c r="L23" s="95">
        <f t="shared" si="1"/>
        <v>15</v>
      </c>
    </row>
    <row r="24" spans="3:12" ht="11.25" customHeight="1">
      <c r="C24" s="88" t="s">
        <v>106</v>
      </c>
      <c r="D24" s="88" t="s">
        <v>107</v>
      </c>
      <c r="E24" s="136">
        <v>0</v>
      </c>
      <c r="F24" s="136">
        <v>1</v>
      </c>
      <c r="G24" s="136">
        <v>2</v>
      </c>
      <c r="H24" s="136">
        <v>3</v>
      </c>
      <c r="I24" s="136">
        <v>0</v>
      </c>
      <c r="J24" s="136">
        <v>0</v>
      </c>
      <c r="K24" s="136">
        <v>0</v>
      </c>
      <c r="L24" s="95">
        <f t="shared" si="1"/>
        <v>6</v>
      </c>
    </row>
    <row r="25" spans="3:12" ht="11.25" customHeight="1">
      <c r="C25" s="88" t="s">
        <v>112</v>
      </c>
      <c r="D25" s="88" t="s">
        <v>113</v>
      </c>
      <c r="E25" s="136">
        <v>0</v>
      </c>
      <c r="F25" s="136">
        <v>0</v>
      </c>
      <c r="G25" s="136">
        <v>2</v>
      </c>
      <c r="H25" s="136">
        <v>1</v>
      </c>
      <c r="I25" s="136">
        <v>0</v>
      </c>
      <c r="J25" s="136">
        <v>0</v>
      </c>
      <c r="K25" s="136">
        <v>0</v>
      </c>
      <c r="L25" s="95">
        <f t="shared" si="1"/>
        <v>3</v>
      </c>
    </row>
    <row r="26" spans="3:12" ht="11.25" customHeight="1">
      <c r="C26" s="88" t="s">
        <v>114</v>
      </c>
      <c r="D26" s="88" t="s">
        <v>625</v>
      </c>
      <c r="E26" s="136">
        <v>0</v>
      </c>
      <c r="F26" s="136">
        <v>0</v>
      </c>
      <c r="G26" s="136">
        <v>0</v>
      </c>
      <c r="H26" s="136">
        <v>4</v>
      </c>
      <c r="I26" s="136">
        <v>0</v>
      </c>
      <c r="J26" s="136">
        <v>1</v>
      </c>
      <c r="K26" s="136">
        <v>0</v>
      </c>
      <c r="L26" s="95">
        <f t="shared" si="1"/>
        <v>5</v>
      </c>
    </row>
    <row r="27" spans="3:12" ht="11.25" customHeight="1">
      <c r="C27" s="145" t="s">
        <v>605</v>
      </c>
      <c r="D27" s="88" t="s">
        <v>742</v>
      </c>
      <c r="E27" s="136">
        <v>0</v>
      </c>
      <c r="F27" s="136">
        <v>0</v>
      </c>
      <c r="G27" s="136">
        <v>0</v>
      </c>
      <c r="H27" s="136">
        <v>1</v>
      </c>
      <c r="I27" s="136">
        <v>0</v>
      </c>
      <c r="J27" s="136">
        <v>0</v>
      </c>
      <c r="K27" s="136">
        <v>0</v>
      </c>
      <c r="L27" s="95">
        <f t="shared" si="1"/>
        <v>1</v>
      </c>
    </row>
    <row r="28" spans="2:12" ht="11.25" customHeight="1">
      <c r="B28" s="140" t="s">
        <v>575</v>
      </c>
      <c r="E28" s="95">
        <f>SUM(E29:E34)</f>
        <v>1</v>
      </c>
      <c r="F28" s="95">
        <f aca="true" t="shared" si="4" ref="F28:K28">SUM(F29:F34)</f>
        <v>4</v>
      </c>
      <c r="G28" s="95">
        <f t="shared" si="4"/>
        <v>14</v>
      </c>
      <c r="H28" s="95">
        <f t="shared" si="4"/>
        <v>17</v>
      </c>
      <c r="I28" s="95">
        <f t="shared" si="4"/>
        <v>3</v>
      </c>
      <c r="J28" s="95">
        <f t="shared" si="4"/>
        <v>0</v>
      </c>
      <c r="K28" s="95">
        <f t="shared" si="4"/>
        <v>0</v>
      </c>
      <c r="L28" s="95">
        <f t="shared" si="1"/>
        <v>39</v>
      </c>
    </row>
    <row r="29" spans="3:12" ht="11.25" customHeight="1">
      <c r="C29" s="88" t="s">
        <v>132</v>
      </c>
      <c r="D29" s="88" t="s">
        <v>579</v>
      </c>
      <c r="E29" s="136">
        <v>0</v>
      </c>
      <c r="F29" s="136">
        <v>1</v>
      </c>
      <c r="G29" s="136">
        <v>3</v>
      </c>
      <c r="H29" s="136">
        <v>7</v>
      </c>
      <c r="I29" s="136">
        <v>1</v>
      </c>
      <c r="J29" s="136">
        <v>0</v>
      </c>
      <c r="K29" s="136">
        <v>0</v>
      </c>
      <c r="L29" s="95">
        <f t="shared" si="1"/>
        <v>12</v>
      </c>
    </row>
    <row r="30" spans="3:12" ht="11.25" customHeight="1">
      <c r="C30" s="88" t="s">
        <v>117</v>
      </c>
      <c r="D30" s="88" t="s">
        <v>118</v>
      </c>
      <c r="E30" s="136">
        <v>0</v>
      </c>
      <c r="F30" s="136">
        <v>1</v>
      </c>
      <c r="G30" s="136">
        <v>3</v>
      </c>
      <c r="H30" s="136">
        <v>2</v>
      </c>
      <c r="I30" s="136">
        <v>1</v>
      </c>
      <c r="J30" s="136">
        <v>0</v>
      </c>
      <c r="K30" s="136">
        <v>0</v>
      </c>
      <c r="L30" s="95">
        <f t="shared" si="1"/>
        <v>7</v>
      </c>
    </row>
    <row r="31" spans="3:12" ht="11.25" customHeight="1">
      <c r="C31" s="88" t="s">
        <v>119</v>
      </c>
      <c r="D31" s="88" t="s">
        <v>518</v>
      </c>
      <c r="E31" s="136">
        <v>1</v>
      </c>
      <c r="F31" s="136">
        <v>2</v>
      </c>
      <c r="G31" s="136">
        <v>3</v>
      </c>
      <c r="H31" s="136">
        <v>6</v>
      </c>
      <c r="I31" s="136">
        <v>0</v>
      </c>
      <c r="J31" s="136">
        <v>0</v>
      </c>
      <c r="K31" s="136">
        <v>0</v>
      </c>
      <c r="L31" s="95">
        <f t="shared" si="1"/>
        <v>12</v>
      </c>
    </row>
    <row r="32" spans="3:12" ht="11.25" customHeight="1">
      <c r="C32" s="88" t="s">
        <v>120</v>
      </c>
      <c r="D32" s="88" t="s">
        <v>519</v>
      </c>
      <c r="E32" s="136">
        <v>0</v>
      </c>
      <c r="F32" s="136">
        <v>0</v>
      </c>
      <c r="G32" s="136">
        <v>0</v>
      </c>
      <c r="H32" s="136">
        <v>0</v>
      </c>
      <c r="I32" s="136">
        <v>1</v>
      </c>
      <c r="J32" s="136">
        <v>0</v>
      </c>
      <c r="K32" s="136">
        <v>0</v>
      </c>
      <c r="L32" s="95">
        <f t="shared" si="1"/>
        <v>1</v>
      </c>
    </row>
    <row r="33" spans="3:12" ht="11.25" customHeight="1">
      <c r="C33" s="88" t="s">
        <v>121</v>
      </c>
      <c r="D33" s="88" t="s">
        <v>520</v>
      </c>
      <c r="E33" s="136">
        <v>0</v>
      </c>
      <c r="F33" s="136">
        <v>0</v>
      </c>
      <c r="G33" s="136">
        <v>3</v>
      </c>
      <c r="H33" s="136">
        <v>2</v>
      </c>
      <c r="I33" s="136">
        <v>0</v>
      </c>
      <c r="J33" s="136">
        <v>0</v>
      </c>
      <c r="K33" s="136">
        <v>0</v>
      </c>
      <c r="L33" s="95">
        <f t="shared" si="1"/>
        <v>5</v>
      </c>
    </row>
    <row r="34" spans="3:12" ht="11.25" customHeight="1">
      <c r="C34" s="145" t="s">
        <v>122</v>
      </c>
      <c r="D34" s="88" t="s">
        <v>657</v>
      </c>
      <c r="E34" s="136">
        <v>0</v>
      </c>
      <c r="F34" s="136">
        <v>0</v>
      </c>
      <c r="G34" s="136">
        <v>2</v>
      </c>
      <c r="H34" s="136">
        <v>0</v>
      </c>
      <c r="I34" s="136">
        <v>0</v>
      </c>
      <c r="J34" s="136">
        <v>0</v>
      </c>
      <c r="K34" s="136">
        <v>0</v>
      </c>
      <c r="L34" s="95">
        <f t="shared" si="1"/>
        <v>2</v>
      </c>
    </row>
    <row r="35" spans="2:12" ht="11.25" customHeight="1">
      <c r="B35" s="140" t="s">
        <v>527</v>
      </c>
      <c r="E35" s="95">
        <f>SUM(E36:E39)</f>
        <v>0</v>
      </c>
      <c r="F35" s="95">
        <f>SUM(F36:F39)</f>
        <v>0</v>
      </c>
      <c r="G35" s="95">
        <f>SUM(G36:G39)</f>
        <v>8</v>
      </c>
      <c r="H35" s="95">
        <f>SUM(H36:H39)</f>
        <v>8</v>
      </c>
      <c r="I35" s="95">
        <f>SUM(I36:I39)</f>
        <v>1</v>
      </c>
      <c r="J35" s="95">
        <f>SUM(J36:J39)</f>
        <v>2</v>
      </c>
      <c r="K35" s="95">
        <f>SUM(K36:K39)</f>
        <v>0</v>
      </c>
      <c r="L35" s="95">
        <f t="shared" si="1"/>
        <v>19</v>
      </c>
    </row>
    <row r="36" spans="3:12" ht="11.25" customHeight="1">
      <c r="C36" s="88" t="s">
        <v>139</v>
      </c>
      <c r="D36" s="88" t="s">
        <v>140</v>
      </c>
      <c r="E36" s="136">
        <v>0</v>
      </c>
      <c r="F36" s="136">
        <v>0</v>
      </c>
      <c r="G36" s="136">
        <v>2</v>
      </c>
      <c r="H36" s="136">
        <v>1</v>
      </c>
      <c r="I36" s="136">
        <v>0</v>
      </c>
      <c r="J36" s="136">
        <v>0</v>
      </c>
      <c r="K36" s="136">
        <v>0</v>
      </c>
      <c r="L36" s="95">
        <f t="shared" si="1"/>
        <v>3</v>
      </c>
    </row>
    <row r="37" spans="3:12" ht="11.25" customHeight="1">
      <c r="C37" s="88" t="s">
        <v>147</v>
      </c>
      <c r="D37" s="88" t="s">
        <v>578</v>
      </c>
      <c r="E37" s="136">
        <v>0</v>
      </c>
      <c r="F37" s="136">
        <v>0</v>
      </c>
      <c r="G37" s="136">
        <v>2</v>
      </c>
      <c r="H37" s="136">
        <v>1</v>
      </c>
      <c r="I37" s="136">
        <v>0</v>
      </c>
      <c r="J37" s="136">
        <v>0</v>
      </c>
      <c r="K37" s="136">
        <v>0</v>
      </c>
      <c r="L37" s="95">
        <f t="shared" si="1"/>
        <v>3</v>
      </c>
    </row>
    <row r="38" spans="3:12" ht="11.25" customHeight="1">
      <c r="C38" s="88" t="s">
        <v>148</v>
      </c>
      <c r="D38" s="88" t="s">
        <v>149</v>
      </c>
      <c r="E38" s="136">
        <v>0</v>
      </c>
      <c r="F38" s="136">
        <v>0</v>
      </c>
      <c r="G38" s="136">
        <v>4</v>
      </c>
      <c r="H38" s="136">
        <v>1</v>
      </c>
      <c r="I38" s="136">
        <v>0</v>
      </c>
      <c r="J38" s="136">
        <v>1</v>
      </c>
      <c r="K38" s="136">
        <v>0</v>
      </c>
      <c r="L38" s="95">
        <f t="shared" si="1"/>
        <v>6</v>
      </c>
    </row>
    <row r="39" spans="3:12" ht="11.25" customHeight="1">
      <c r="C39" s="88" t="s">
        <v>136</v>
      </c>
      <c r="D39" s="88" t="s">
        <v>137</v>
      </c>
      <c r="E39" s="136">
        <v>0</v>
      </c>
      <c r="F39" s="136">
        <v>0</v>
      </c>
      <c r="G39" s="136">
        <v>0</v>
      </c>
      <c r="H39" s="136">
        <v>5</v>
      </c>
      <c r="I39" s="136">
        <v>1</v>
      </c>
      <c r="J39" s="136">
        <v>1</v>
      </c>
      <c r="K39" s="136">
        <v>0</v>
      </c>
      <c r="L39" s="95">
        <f t="shared" si="1"/>
        <v>7</v>
      </c>
    </row>
    <row r="40" spans="2:12" ht="11.25" customHeight="1">
      <c r="B40" s="140" t="s">
        <v>150</v>
      </c>
      <c r="E40" s="95">
        <f>SUM(E41:E45)</f>
        <v>0</v>
      </c>
      <c r="F40" s="95">
        <f>SUM(F41:F45)</f>
        <v>2</v>
      </c>
      <c r="G40" s="95">
        <f>SUM(G41:G45)</f>
        <v>5</v>
      </c>
      <c r="H40" s="95">
        <f>SUM(H41:H45)</f>
        <v>9</v>
      </c>
      <c r="I40" s="95">
        <f>SUM(I41:I45)</f>
        <v>2</v>
      </c>
      <c r="J40" s="95">
        <f>SUM(J41:J45)</f>
        <v>0</v>
      </c>
      <c r="K40" s="95">
        <f>SUM(K41:K45)</f>
        <v>0</v>
      </c>
      <c r="L40" s="95">
        <f t="shared" si="1"/>
        <v>18</v>
      </c>
    </row>
    <row r="41" spans="3:12" ht="11.25" customHeight="1">
      <c r="C41" s="88" t="s">
        <v>165</v>
      </c>
      <c r="D41" s="88" t="s">
        <v>743</v>
      </c>
      <c r="E41" s="95">
        <v>0</v>
      </c>
      <c r="F41" s="95">
        <v>0</v>
      </c>
      <c r="G41" s="95">
        <v>0</v>
      </c>
      <c r="H41" s="95">
        <v>0</v>
      </c>
      <c r="I41" s="95">
        <v>1</v>
      </c>
      <c r="J41" s="95">
        <v>0</v>
      </c>
      <c r="K41" s="95">
        <v>0</v>
      </c>
      <c r="L41" s="95">
        <f t="shared" si="1"/>
        <v>1</v>
      </c>
    </row>
    <row r="42" spans="3:12" ht="11.25" customHeight="1">
      <c r="C42" s="88" t="s">
        <v>167</v>
      </c>
      <c r="D42" s="88" t="s">
        <v>580</v>
      </c>
      <c r="E42" s="136">
        <v>0</v>
      </c>
      <c r="F42" s="136">
        <v>1</v>
      </c>
      <c r="G42" s="136">
        <v>0</v>
      </c>
      <c r="H42" s="136">
        <v>3</v>
      </c>
      <c r="I42" s="136">
        <v>0</v>
      </c>
      <c r="J42" s="136">
        <v>0</v>
      </c>
      <c r="K42" s="136">
        <v>0</v>
      </c>
      <c r="L42" s="95">
        <f t="shared" si="1"/>
        <v>4</v>
      </c>
    </row>
    <row r="43" spans="3:12" ht="11.25" customHeight="1">
      <c r="C43" s="145" t="s">
        <v>607</v>
      </c>
      <c r="D43" s="88" t="s">
        <v>627</v>
      </c>
      <c r="E43" s="136">
        <v>0</v>
      </c>
      <c r="F43" s="136">
        <v>0</v>
      </c>
      <c r="G43" s="136">
        <v>4</v>
      </c>
      <c r="H43" s="136">
        <v>3</v>
      </c>
      <c r="I43" s="136">
        <v>0</v>
      </c>
      <c r="J43" s="136">
        <v>0</v>
      </c>
      <c r="K43" s="136">
        <v>0</v>
      </c>
      <c r="L43" s="95">
        <f t="shared" si="1"/>
        <v>7</v>
      </c>
    </row>
    <row r="44" spans="3:12" ht="11.25" customHeight="1">
      <c r="C44" s="145" t="s">
        <v>608</v>
      </c>
      <c r="D44" s="88" t="s">
        <v>628</v>
      </c>
      <c r="E44" s="136">
        <v>0</v>
      </c>
      <c r="F44" s="136">
        <v>1</v>
      </c>
      <c r="G44" s="136">
        <v>0</v>
      </c>
      <c r="H44" s="136">
        <v>1</v>
      </c>
      <c r="I44" s="136">
        <v>0</v>
      </c>
      <c r="J44" s="136">
        <v>0</v>
      </c>
      <c r="K44" s="136">
        <v>0</v>
      </c>
      <c r="L44" s="95">
        <f t="shared" si="1"/>
        <v>2</v>
      </c>
    </row>
    <row r="45" spans="3:12" ht="11.25" customHeight="1">
      <c r="C45" s="88" t="s">
        <v>705</v>
      </c>
      <c r="D45" s="88" t="s">
        <v>744</v>
      </c>
      <c r="E45" s="136">
        <v>0</v>
      </c>
      <c r="F45" s="136">
        <v>0</v>
      </c>
      <c r="G45" s="136">
        <v>1</v>
      </c>
      <c r="H45" s="136">
        <v>2</v>
      </c>
      <c r="I45" s="136">
        <v>1</v>
      </c>
      <c r="J45" s="136">
        <v>0</v>
      </c>
      <c r="K45" s="136">
        <v>0</v>
      </c>
      <c r="L45" s="95">
        <f t="shared" si="1"/>
        <v>4</v>
      </c>
    </row>
    <row r="46" spans="1:12" ht="11.25" customHeight="1">
      <c r="A46" s="143" t="s">
        <v>16</v>
      </c>
      <c r="E46" s="100">
        <f>E47+E49+E51+E53+E56+E60+E64+E67+E72+E76+E78+E80+E82+E84+E87+E97</f>
        <v>5</v>
      </c>
      <c r="F46" s="100">
        <f aca="true" t="shared" si="5" ref="F46:L46">F47+F49+F51+F53+F56+F60+F64+F67+F72+F76+F78+F80+F82+F84+F87+F97</f>
        <v>18</v>
      </c>
      <c r="G46" s="100">
        <f t="shared" si="5"/>
        <v>33</v>
      </c>
      <c r="H46" s="100">
        <f t="shared" si="5"/>
        <v>58</v>
      </c>
      <c r="I46" s="100">
        <f t="shared" si="5"/>
        <v>7</v>
      </c>
      <c r="J46" s="100">
        <f t="shared" si="5"/>
        <v>10</v>
      </c>
      <c r="K46" s="100">
        <f t="shared" si="5"/>
        <v>0</v>
      </c>
      <c r="L46" s="100">
        <f t="shared" si="5"/>
        <v>131</v>
      </c>
    </row>
    <row r="47" spans="2:12" ht="11.25" customHeight="1">
      <c r="B47" s="140" t="s">
        <v>168</v>
      </c>
      <c r="E47" s="95">
        <f>SUM(E48:E48)</f>
        <v>0</v>
      </c>
      <c r="F47" s="95">
        <f>SUM(F48:F48)</f>
        <v>0</v>
      </c>
      <c r="G47" s="95">
        <f>SUM(G48:G48)</f>
        <v>1</v>
      </c>
      <c r="H47" s="95">
        <f>SUM(H48:H48)</f>
        <v>0</v>
      </c>
      <c r="I47" s="95">
        <f>SUM(I48:I48)</f>
        <v>0</v>
      </c>
      <c r="J47" s="95">
        <f>SUM(J48:J48)</f>
        <v>0</v>
      </c>
      <c r="K47" s="95">
        <f>SUM(K48:K48)</f>
        <v>0</v>
      </c>
      <c r="L47" s="95">
        <f t="shared" si="1"/>
        <v>1</v>
      </c>
    </row>
    <row r="48" spans="3:12" ht="11.25" customHeight="1">
      <c r="C48" s="88" t="s">
        <v>169</v>
      </c>
      <c r="D48" s="88" t="s">
        <v>170</v>
      </c>
      <c r="E48" s="136">
        <v>0</v>
      </c>
      <c r="F48" s="136">
        <v>0</v>
      </c>
      <c r="G48" s="136">
        <v>1</v>
      </c>
      <c r="H48" s="136">
        <v>0</v>
      </c>
      <c r="I48" s="136">
        <v>0</v>
      </c>
      <c r="J48" s="136">
        <v>0</v>
      </c>
      <c r="K48" s="136">
        <v>0</v>
      </c>
      <c r="L48" s="95">
        <f t="shared" si="1"/>
        <v>1</v>
      </c>
    </row>
    <row r="49" spans="2:12" ht="11.25" customHeight="1">
      <c r="B49" s="140" t="s">
        <v>171</v>
      </c>
      <c r="E49" s="95">
        <f aca="true" t="shared" si="6" ref="E49:K49">SUM(E50:E50)</f>
        <v>0</v>
      </c>
      <c r="F49" s="95">
        <f t="shared" si="6"/>
        <v>0</v>
      </c>
      <c r="G49" s="95">
        <f t="shared" si="6"/>
        <v>0</v>
      </c>
      <c r="H49" s="95">
        <f t="shared" si="6"/>
        <v>0</v>
      </c>
      <c r="I49" s="95">
        <f t="shared" si="6"/>
        <v>1</v>
      </c>
      <c r="J49" s="95">
        <f t="shared" si="6"/>
        <v>0</v>
      </c>
      <c r="K49" s="95">
        <f t="shared" si="6"/>
        <v>0</v>
      </c>
      <c r="L49" s="95">
        <f t="shared" si="1"/>
        <v>1</v>
      </c>
    </row>
    <row r="50" spans="3:12" ht="11.25" customHeight="1">
      <c r="C50" s="88" t="s">
        <v>172</v>
      </c>
      <c r="D50" s="88" t="s">
        <v>173</v>
      </c>
      <c r="E50" s="136">
        <v>0</v>
      </c>
      <c r="F50" s="136">
        <v>0</v>
      </c>
      <c r="G50" s="136">
        <v>0</v>
      </c>
      <c r="H50" s="136">
        <v>0</v>
      </c>
      <c r="I50" s="136">
        <v>1</v>
      </c>
      <c r="J50" s="136">
        <v>0</v>
      </c>
      <c r="K50" s="136">
        <v>0</v>
      </c>
      <c r="L50" s="95">
        <f t="shared" si="1"/>
        <v>1</v>
      </c>
    </row>
    <row r="51" spans="2:12" ht="11.25" customHeight="1">
      <c r="B51" s="140" t="s">
        <v>539</v>
      </c>
      <c r="E51" s="95">
        <f aca="true" t="shared" si="7" ref="E51:K51">SUM(E52:E52)</f>
        <v>0</v>
      </c>
      <c r="F51" s="95">
        <f t="shared" si="7"/>
        <v>2</v>
      </c>
      <c r="G51" s="95">
        <f t="shared" si="7"/>
        <v>1</v>
      </c>
      <c r="H51" s="95">
        <f t="shared" si="7"/>
        <v>2</v>
      </c>
      <c r="I51" s="95">
        <f t="shared" si="7"/>
        <v>0</v>
      </c>
      <c r="J51" s="95">
        <f t="shared" si="7"/>
        <v>1</v>
      </c>
      <c r="K51" s="95">
        <f t="shared" si="7"/>
        <v>0</v>
      </c>
      <c r="L51" s="95">
        <f t="shared" si="1"/>
        <v>6</v>
      </c>
    </row>
    <row r="52" spans="3:12" ht="11.25" customHeight="1">
      <c r="C52" s="88" t="s">
        <v>181</v>
      </c>
      <c r="D52" s="88" t="s">
        <v>581</v>
      </c>
      <c r="E52" s="136">
        <v>0</v>
      </c>
      <c r="F52" s="136">
        <v>2</v>
      </c>
      <c r="G52" s="136">
        <v>1</v>
      </c>
      <c r="H52" s="136">
        <v>2</v>
      </c>
      <c r="I52" s="136">
        <v>0</v>
      </c>
      <c r="J52" s="136">
        <v>1</v>
      </c>
      <c r="K52" s="136">
        <v>0</v>
      </c>
      <c r="L52" s="95">
        <f t="shared" si="1"/>
        <v>6</v>
      </c>
    </row>
    <row r="53" spans="2:12" ht="11.25" customHeight="1">
      <c r="B53" s="140" t="s">
        <v>182</v>
      </c>
      <c r="E53" s="95">
        <f>SUM(E54:E55)</f>
        <v>0</v>
      </c>
      <c r="F53" s="95">
        <f aca="true" t="shared" si="8" ref="F53:K53">SUM(F54:F55)</f>
        <v>0</v>
      </c>
      <c r="G53" s="95">
        <f t="shared" si="8"/>
        <v>1</v>
      </c>
      <c r="H53" s="95">
        <f t="shared" si="8"/>
        <v>2</v>
      </c>
      <c r="I53" s="95">
        <f t="shared" si="8"/>
        <v>0</v>
      </c>
      <c r="J53" s="95">
        <f t="shared" si="8"/>
        <v>0</v>
      </c>
      <c r="K53" s="95">
        <f t="shared" si="8"/>
        <v>0</v>
      </c>
      <c r="L53" s="95">
        <f t="shared" si="1"/>
        <v>3</v>
      </c>
    </row>
    <row r="54" spans="3:12" ht="11.25" customHeight="1">
      <c r="C54" s="145" t="s">
        <v>191</v>
      </c>
      <c r="D54" s="88" t="s">
        <v>629</v>
      </c>
      <c r="E54" s="136">
        <v>0</v>
      </c>
      <c r="F54" s="136">
        <v>0</v>
      </c>
      <c r="G54" s="136">
        <v>1</v>
      </c>
      <c r="H54" s="136">
        <v>1</v>
      </c>
      <c r="I54" s="136">
        <v>0</v>
      </c>
      <c r="J54" s="136">
        <v>0</v>
      </c>
      <c r="K54" s="136">
        <v>0</v>
      </c>
      <c r="L54" s="95">
        <f t="shared" si="1"/>
        <v>2</v>
      </c>
    </row>
    <row r="55" spans="3:12" ht="11.25" customHeight="1">
      <c r="C55" s="145" t="s">
        <v>612</v>
      </c>
      <c r="D55" s="88" t="s">
        <v>748</v>
      </c>
      <c r="E55" s="136">
        <v>0</v>
      </c>
      <c r="F55" s="136">
        <v>0</v>
      </c>
      <c r="G55" s="136">
        <v>0</v>
      </c>
      <c r="H55" s="136">
        <v>1</v>
      </c>
      <c r="I55" s="136">
        <v>0</v>
      </c>
      <c r="J55" s="136">
        <v>0</v>
      </c>
      <c r="K55" s="136">
        <v>0</v>
      </c>
      <c r="L55" s="95">
        <f t="shared" si="1"/>
        <v>1</v>
      </c>
    </row>
    <row r="56" spans="2:12" ht="11.25" customHeight="1">
      <c r="B56" s="140" t="s">
        <v>193</v>
      </c>
      <c r="E56" s="95">
        <f>SUM(E57:E59)</f>
        <v>0</v>
      </c>
      <c r="F56" s="95">
        <f aca="true" t="shared" si="9" ref="F56:K56">SUM(F57:F59)</f>
        <v>1</v>
      </c>
      <c r="G56" s="95">
        <f t="shared" si="9"/>
        <v>6</v>
      </c>
      <c r="H56" s="95">
        <f t="shared" si="9"/>
        <v>5</v>
      </c>
      <c r="I56" s="95">
        <f t="shared" si="9"/>
        <v>0</v>
      </c>
      <c r="J56" s="95">
        <f t="shared" si="9"/>
        <v>2</v>
      </c>
      <c r="K56" s="95">
        <f t="shared" si="9"/>
        <v>0</v>
      </c>
      <c r="L56" s="95">
        <f t="shared" si="1"/>
        <v>14</v>
      </c>
    </row>
    <row r="57" spans="3:12" ht="11.25" customHeight="1">
      <c r="C57" s="88" t="s">
        <v>201</v>
      </c>
      <c r="D57" s="88" t="s">
        <v>202</v>
      </c>
      <c r="E57" s="136">
        <v>0</v>
      </c>
      <c r="F57" s="136">
        <v>1</v>
      </c>
      <c r="G57" s="136">
        <v>1</v>
      </c>
      <c r="H57" s="136">
        <v>1</v>
      </c>
      <c r="I57" s="136">
        <v>0</v>
      </c>
      <c r="J57" s="136">
        <v>1</v>
      </c>
      <c r="K57" s="136">
        <v>0</v>
      </c>
      <c r="L57" s="95">
        <f t="shared" si="1"/>
        <v>4</v>
      </c>
    </row>
    <row r="58" spans="3:12" ht="11.25" customHeight="1">
      <c r="C58" s="88" t="s">
        <v>203</v>
      </c>
      <c r="D58" s="88" t="s">
        <v>204</v>
      </c>
      <c r="E58" s="136">
        <v>0</v>
      </c>
      <c r="F58" s="136">
        <v>0</v>
      </c>
      <c r="G58" s="136">
        <v>1</v>
      </c>
      <c r="H58" s="136">
        <v>0</v>
      </c>
      <c r="I58" s="136">
        <v>0</v>
      </c>
      <c r="J58" s="136">
        <v>0</v>
      </c>
      <c r="K58" s="136">
        <v>0</v>
      </c>
      <c r="L58" s="95">
        <f t="shared" si="1"/>
        <v>1</v>
      </c>
    </row>
    <row r="59" spans="3:12" ht="11.25" customHeight="1">
      <c r="C59" s="88" t="s">
        <v>205</v>
      </c>
      <c r="D59" s="88" t="s">
        <v>206</v>
      </c>
      <c r="E59" s="136">
        <v>0</v>
      </c>
      <c r="F59" s="136">
        <v>0</v>
      </c>
      <c r="G59" s="136">
        <v>4</v>
      </c>
      <c r="H59" s="136">
        <v>4</v>
      </c>
      <c r="I59" s="136">
        <v>0</v>
      </c>
      <c r="J59" s="136">
        <v>1</v>
      </c>
      <c r="K59" s="136">
        <v>0</v>
      </c>
      <c r="L59" s="95">
        <f t="shared" si="1"/>
        <v>9</v>
      </c>
    </row>
    <row r="60" spans="2:12" ht="11.25" customHeight="1">
      <c r="B60" s="140" t="s">
        <v>207</v>
      </c>
      <c r="E60" s="95">
        <f>SUM(E61:E63)</f>
        <v>1</v>
      </c>
      <c r="F60" s="95">
        <f aca="true" t="shared" si="10" ref="F60:K60">SUM(F61:F63)</f>
        <v>2</v>
      </c>
      <c r="G60" s="95">
        <f t="shared" si="10"/>
        <v>1</v>
      </c>
      <c r="H60" s="95">
        <f t="shared" si="10"/>
        <v>3</v>
      </c>
      <c r="I60" s="95">
        <f t="shared" si="10"/>
        <v>2</v>
      </c>
      <c r="J60" s="95">
        <f t="shared" si="10"/>
        <v>0</v>
      </c>
      <c r="K60" s="95">
        <f t="shared" si="10"/>
        <v>0</v>
      </c>
      <c r="L60" s="95">
        <f t="shared" si="1"/>
        <v>9</v>
      </c>
    </row>
    <row r="61" spans="3:12" ht="11.25" customHeight="1">
      <c r="C61" s="88" t="s">
        <v>208</v>
      </c>
      <c r="D61" s="88" t="s">
        <v>209</v>
      </c>
      <c r="E61" s="136">
        <v>0</v>
      </c>
      <c r="F61" s="136">
        <v>2</v>
      </c>
      <c r="G61" s="136">
        <v>1</v>
      </c>
      <c r="H61" s="136">
        <v>1</v>
      </c>
      <c r="I61" s="136">
        <v>0</v>
      </c>
      <c r="J61" s="136">
        <v>0</v>
      </c>
      <c r="K61" s="136">
        <v>0</v>
      </c>
      <c r="L61" s="95">
        <f t="shared" si="1"/>
        <v>4</v>
      </c>
    </row>
    <row r="62" spans="3:12" ht="11.25" customHeight="1">
      <c r="C62" s="88" t="s">
        <v>210</v>
      </c>
      <c r="D62" s="88" t="s">
        <v>211</v>
      </c>
      <c r="E62" s="136">
        <v>0</v>
      </c>
      <c r="F62" s="136">
        <v>0</v>
      </c>
      <c r="G62" s="136">
        <v>0</v>
      </c>
      <c r="H62" s="136">
        <v>1</v>
      </c>
      <c r="I62" s="136">
        <v>1</v>
      </c>
      <c r="J62" s="136">
        <v>0</v>
      </c>
      <c r="K62" s="136">
        <v>0</v>
      </c>
      <c r="L62" s="95">
        <f t="shared" si="1"/>
        <v>2</v>
      </c>
    </row>
    <row r="63" spans="3:12" ht="11.25" customHeight="1">
      <c r="C63" s="88" t="s">
        <v>212</v>
      </c>
      <c r="D63" s="88" t="s">
        <v>213</v>
      </c>
      <c r="E63" s="136">
        <v>1</v>
      </c>
      <c r="F63" s="136">
        <v>0</v>
      </c>
      <c r="G63" s="136">
        <v>0</v>
      </c>
      <c r="H63" s="136">
        <v>1</v>
      </c>
      <c r="I63" s="136">
        <v>1</v>
      </c>
      <c r="J63" s="136">
        <v>0</v>
      </c>
      <c r="K63" s="136">
        <v>0</v>
      </c>
      <c r="L63" s="95">
        <f t="shared" si="1"/>
        <v>3</v>
      </c>
    </row>
    <row r="64" spans="2:12" ht="11.25" customHeight="1">
      <c r="B64" s="140" t="s">
        <v>218</v>
      </c>
      <c r="E64" s="95">
        <f>SUM(E65:E66)</f>
        <v>1</v>
      </c>
      <c r="F64" s="95">
        <f aca="true" t="shared" si="11" ref="F64:K64">SUM(F65:F66)</f>
        <v>2</v>
      </c>
      <c r="G64" s="95">
        <f t="shared" si="11"/>
        <v>3</v>
      </c>
      <c r="H64" s="95">
        <f t="shared" si="11"/>
        <v>7</v>
      </c>
      <c r="I64" s="95">
        <f t="shared" si="11"/>
        <v>1</v>
      </c>
      <c r="J64" s="95">
        <f t="shared" si="11"/>
        <v>0</v>
      </c>
      <c r="K64" s="95">
        <f t="shared" si="11"/>
        <v>0</v>
      </c>
      <c r="L64" s="95">
        <f t="shared" si="1"/>
        <v>14</v>
      </c>
    </row>
    <row r="65" spans="3:12" ht="11.25" customHeight="1">
      <c r="C65" s="88" t="s">
        <v>219</v>
      </c>
      <c r="D65" s="88" t="s">
        <v>220</v>
      </c>
      <c r="E65" s="136">
        <v>0</v>
      </c>
      <c r="F65" s="136">
        <v>0</v>
      </c>
      <c r="G65" s="136">
        <v>0</v>
      </c>
      <c r="H65" s="136">
        <v>5</v>
      </c>
      <c r="I65" s="136">
        <v>1</v>
      </c>
      <c r="J65" s="136">
        <v>0</v>
      </c>
      <c r="K65" s="136">
        <v>0</v>
      </c>
      <c r="L65" s="95">
        <f t="shared" si="1"/>
        <v>6</v>
      </c>
    </row>
    <row r="66" spans="3:12" ht="11.25" customHeight="1">
      <c r="C66" s="88" t="s">
        <v>223</v>
      </c>
      <c r="D66" s="88" t="s">
        <v>224</v>
      </c>
      <c r="E66" s="136">
        <v>1</v>
      </c>
      <c r="F66" s="136">
        <v>2</v>
      </c>
      <c r="G66" s="136">
        <v>3</v>
      </c>
      <c r="H66" s="136">
        <v>2</v>
      </c>
      <c r="I66" s="136">
        <v>0</v>
      </c>
      <c r="J66" s="136">
        <v>0</v>
      </c>
      <c r="K66" s="136">
        <v>0</v>
      </c>
      <c r="L66" s="95">
        <f t="shared" si="1"/>
        <v>8</v>
      </c>
    </row>
    <row r="67" spans="2:12" ht="11.25" customHeight="1">
      <c r="B67" s="140" t="s">
        <v>544</v>
      </c>
      <c r="E67" s="95">
        <f>SUM(E68:E71)</f>
        <v>0</v>
      </c>
      <c r="F67" s="95">
        <f aca="true" t="shared" si="12" ref="F67:K67">SUM(F68:F71)</f>
        <v>3</v>
      </c>
      <c r="G67" s="95">
        <f t="shared" si="12"/>
        <v>1</v>
      </c>
      <c r="H67" s="95">
        <f t="shared" si="12"/>
        <v>3</v>
      </c>
      <c r="I67" s="95">
        <f t="shared" si="12"/>
        <v>1</v>
      </c>
      <c r="J67" s="95">
        <f t="shared" si="12"/>
        <v>2</v>
      </c>
      <c r="K67" s="95">
        <f t="shared" si="12"/>
        <v>0</v>
      </c>
      <c r="L67" s="95">
        <f t="shared" si="1"/>
        <v>10</v>
      </c>
    </row>
    <row r="68" spans="3:12" ht="11.25" customHeight="1">
      <c r="C68" s="146" t="s">
        <v>227</v>
      </c>
      <c r="D68" s="88" t="s">
        <v>745</v>
      </c>
      <c r="E68" s="95">
        <v>0</v>
      </c>
      <c r="F68" s="95">
        <v>0</v>
      </c>
      <c r="G68" s="95">
        <v>0</v>
      </c>
      <c r="H68" s="95">
        <v>1</v>
      </c>
      <c r="I68" s="95">
        <v>0</v>
      </c>
      <c r="J68" s="95">
        <v>0</v>
      </c>
      <c r="K68" s="95">
        <v>0</v>
      </c>
      <c r="L68" s="95">
        <f t="shared" si="1"/>
        <v>1</v>
      </c>
    </row>
    <row r="69" spans="3:12" ht="11.25" customHeight="1">
      <c r="C69" s="88" t="s">
        <v>229</v>
      </c>
      <c r="D69" s="88" t="s">
        <v>746</v>
      </c>
      <c r="E69" s="95">
        <v>0</v>
      </c>
      <c r="F69" s="95">
        <v>0</v>
      </c>
      <c r="G69" s="95">
        <v>1</v>
      </c>
      <c r="H69" s="95">
        <v>1</v>
      </c>
      <c r="I69" s="95">
        <v>0</v>
      </c>
      <c r="J69" s="95">
        <v>0</v>
      </c>
      <c r="K69" s="95">
        <v>0</v>
      </c>
      <c r="L69" s="95">
        <f t="shared" si="1"/>
        <v>2</v>
      </c>
    </row>
    <row r="70" spans="3:12" ht="11.25" customHeight="1">
      <c r="C70" s="88" t="s">
        <v>235</v>
      </c>
      <c r="D70" s="88" t="s">
        <v>236</v>
      </c>
      <c r="E70" s="136">
        <v>0</v>
      </c>
      <c r="F70" s="136">
        <v>1</v>
      </c>
      <c r="G70" s="136">
        <v>0</v>
      </c>
      <c r="H70" s="136">
        <v>0</v>
      </c>
      <c r="I70" s="136">
        <v>1</v>
      </c>
      <c r="J70" s="136">
        <v>1</v>
      </c>
      <c r="K70" s="136">
        <v>0</v>
      </c>
      <c r="L70" s="95">
        <f t="shared" si="1"/>
        <v>3</v>
      </c>
    </row>
    <row r="71" spans="3:12" ht="11.25" customHeight="1">
      <c r="C71" s="88" t="s">
        <v>237</v>
      </c>
      <c r="D71" s="88" t="s">
        <v>747</v>
      </c>
      <c r="E71" s="136">
        <v>0</v>
      </c>
      <c r="F71" s="136">
        <v>2</v>
      </c>
      <c r="G71" s="136"/>
      <c r="H71" s="136">
        <v>1</v>
      </c>
      <c r="I71" s="136"/>
      <c r="J71" s="136">
        <v>1</v>
      </c>
      <c r="K71" s="136"/>
      <c r="L71" s="95">
        <f t="shared" si="1"/>
        <v>4</v>
      </c>
    </row>
    <row r="72" spans="2:12" ht="11.25" customHeight="1">
      <c r="B72" s="140" t="s">
        <v>239</v>
      </c>
      <c r="E72" s="95">
        <f>SUM(E73:E75)</f>
        <v>1</v>
      </c>
      <c r="F72" s="95">
        <f aca="true" t="shared" si="13" ref="F72:K72">SUM(F73:F75)</f>
        <v>1</v>
      </c>
      <c r="G72" s="95">
        <f t="shared" si="13"/>
        <v>1</v>
      </c>
      <c r="H72" s="95">
        <f t="shared" si="13"/>
        <v>6</v>
      </c>
      <c r="I72" s="95">
        <f t="shared" si="13"/>
        <v>0</v>
      </c>
      <c r="J72" s="95">
        <f t="shared" si="13"/>
        <v>2</v>
      </c>
      <c r="K72" s="95">
        <f t="shared" si="13"/>
        <v>0</v>
      </c>
      <c r="L72" s="95">
        <f t="shared" si="1"/>
        <v>11</v>
      </c>
    </row>
    <row r="73" spans="3:12" ht="11.25" customHeight="1">
      <c r="C73" s="88" t="s">
        <v>242</v>
      </c>
      <c r="D73" s="88" t="s">
        <v>243</v>
      </c>
      <c r="E73" s="136">
        <v>1</v>
      </c>
      <c r="F73" s="136">
        <v>0</v>
      </c>
      <c r="G73" s="136">
        <v>0</v>
      </c>
      <c r="H73" s="136">
        <v>3</v>
      </c>
      <c r="I73" s="136">
        <v>0</v>
      </c>
      <c r="J73" s="136">
        <v>0</v>
      </c>
      <c r="K73" s="136">
        <v>0</v>
      </c>
      <c r="L73" s="95">
        <f t="shared" si="1"/>
        <v>4</v>
      </c>
    </row>
    <row r="74" spans="3:12" ht="11.25" customHeight="1">
      <c r="C74" s="88" t="s">
        <v>244</v>
      </c>
      <c r="D74" s="88" t="s">
        <v>245</v>
      </c>
      <c r="E74" s="136">
        <v>0</v>
      </c>
      <c r="F74" s="136">
        <v>0</v>
      </c>
      <c r="G74" s="136">
        <v>1</v>
      </c>
      <c r="H74" s="136">
        <v>1</v>
      </c>
      <c r="I74" s="136">
        <v>0</v>
      </c>
      <c r="J74" s="136">
        <v>1</v>
      </c>
      <c r="K74" s="136">
        <v>0</v>
      </c>
      <c r="L74" s="95">
        <f t="shared" si="1"/>
        <v>3</v>
      </c>
    </row>
    <row r="75" spans="3:12" ht="11.25" customHeight="1">
      <c r="C75" s="88" t="s">
        <v>252</v>
      </c>
      <c r="D75" s="88" t="s">
        <v>253</v>
      </c>
      <c r="E75" s="136">
        <v>0</v>
      </c>
      <c r="F75" s="136">
        <v>1</v>
      </c>
      <c r="G75" s="136">
        <v>0</v>
      </c>
      <c r="H75" s="136">
        <v>2</v>
      </c>
      <c r="I75" s="136">
        <v>0</v>
      </c>
      <c r="J75" s="136">
        <v>1</v>
      </c>
      <c r="K75" s="136">
        <v>0</v>
      </c>
      <c r="L75" s="95">
        <f t="shared" si="1"/>
        <v>4</v>
      </c>
    </row>
    <row r="76" spans="2:12" ht="11.25" customHeight="1">
      <c r="B76" s="140" t="s">
        <v>255</v>
      </c>
      <c r="E76" s="95">
        <f aca="true" t="shared" si="14" ref="E76:K76">SUM(E77)</f>
        <v>0</v>
      </c>
      <c r="F76" s="95">
        <f t="shared" si="14"/>
        <v>0</v>
      </c>
      <c r="G76" s="95">
        <f t="shared" si="14"/>
        <v>1</v>
      </c>
      <c r="H76" s="95">
        <f t="shared" si="14"/>
        <v>1</v>
      </c>
      <c r="I76" s="95">
        <f t="shared" si="14"/>
        <v>1</v>
      </c>
      <c r="J76" s="95">
        <f t="shared" si="14"/>
        <v>0</v>
      </c>
      <c r="K76" s="95">
        <f t="shared" si="14"/>
        <v>0</v>
      </c>
      <c r="L76" s="95">
        <f aca="true" t="shared" si="15" ref="L76:L99">SUM(E76:K76)</f>
        <v>3</v>
      </c>
    </row>
    <row r="77" spans="3:12" ht="11.25" customHeight="1">
      <c r="C77" s="88" t="s">
        <v>256</v>
      </c>
      <c r="D77" s="88" t="s">
        <v>257</v>
      </c>
      <c r="E77" s="136">
        <v>0</v>
      </c>
      <c r="F77" s="136">
        <v>0</v>
      </c>
      <c r="G77" s="136">
        <v>1</v>
      </c>
      <c r="H77" s="136">
        <v>1</v>
      </c>
      <c r="I77" s="136">
        <v>1</v>
      </c>
      <c r="J77" s="136">
        <v>0</v>
      </c>
      <c r="K77" s="136">
        <v>0</v>
      </c>
      <c r="L77" s="95">
        <f t="shared" si="15"/>
        <v>3</v>
      </c>
    </row>
    <row r="78" spans="2:12" ht="11.25" customHeight="1">
      <c r="B78" s="140" t="s">
        <v>258</v>
      </c>
      <c r="E78" s="95">
        <f>SUM(E79:E79)</f>
        <v>0</v>
      </c>
      <c r="F78" s="95">
        <f>SUM(F79:F79)</f>
        <v>1</v>
      </c>
      <c r="G78" s="95">
        <f>SUM(G79:G79)</f>
        <v>0</v>
      </c>
      <c r="H78" s="95">
        <f>SUM(H79:H79)</f>
        <v>0</v>
      </c>
      <c r="I78" s="95">
        <f>SUM(I79:I79)</f>
        <v>0</v>
      </c>
      <c r="J78" s="95">
        <f>SUM(J79:J79)</f>
        <v>0</v>
      </c>
      <c r="K78" s="95">
        <f>SUM(K79:K79)</f>
        <v>0</v>
      </c>
      <c r="L78" s="95">
        <f t="shared" si="15"/>
        <v>1</v>
      </c>
    </row>
    <row r="79" spans="3:12" ht="11.25" customHeight="1">
      <c r="C79" s="88" t="s">
        <v>263</v>
      </c>
      <c r="D79" s="88" t="s">
        <v>264</v>
      </c>
      <c r="E79" s="136">
        <v>0</v>
      </c>
      <c r="F79" s="136">
        <v>1</v>
      </c>
      <c r="G79" s="136">
        <v>0</v>
      </c>
      <c r="H79" s="136">
        <v>0</v>
      </c>
      <c r="I79" s="136">
        <v>0</v>
      </c>
      <c r="J79" s="136">
        <v>0</v>
      </c>
      <c r="K79" s="136">
        <v>0</v>
      </c>
      <c r="L79" s="95">
        <f t="shared" si="15"/>
        <v>1</v>
      </c>
    </row>
    <row r="80" spans="2:12" ht="11.25" customHeight="1">
      <c r="B80" s="140" t="s">
        <v>267</v>
      </c>
      <c r="E80" s="95">
        <f>SUM(E81:E81)</f>
        <v>0</v>
      </c>
      <c r="F80" s="95">
        <f aca="true" t="shared" si="16" ref="F80:K80">SUM(F81:F81)</f>
        <v>1</v>
      </c>
      <c r="G80" s="95">
        <f t="shared" si="16"/>
        <v>0</v>
      </c>
      <c r="H80" s="95">
        <f t="shared" si="16"/>
        <v>3</v>
      </c>
      <c r="I80" s="95">
        <f t="shared" si="16"/>
        <v>0</v>
      </c>
      <c r="J80" s="95">
        <f t="shared" si="16"/>
        <v>1</v>
      </c>
      <c r="K80" s="95">
        <f t="shared" si="16"/>
        <v>0</v>
      </c>
      <c r="L80" s="95">
        <f t="shared" si="15"/>
        <v>5</v>
      </c>
    </row>
    <row r="81" spans="3:12" ht="11.25" customHeight="1">
      <c r="C81" s="88" t="s">
        <v>268</v>
      </c>
      <c r="D81" s="88" t="s">
        <v>269</v>
      </c>
      <c r="E81" s="136">
        <v>0</v>
      </c>
      <c r="F81" s="136">
        <v>1</v>
      </c>
      <c r="G81" s="136">
        <v>0</v>
      </c>
      <c r="H81" s="136">
        <v>3</v>
      </c>
      <c r="I81" s="136">
        <v>0</v>
      </c>
      <c r="J81" s="136">
        <v>1</v>
      </c>
      <c r="K81" s="136">
        <v>0</v>
      </c>
      <c r="L81" s="95">
        <f t="shared" si="15"/>
        <v>5</v>
      </c>
    </row>
    <row r="82" spans="2:12" ht="11.25" customHeight="1">
      <c r="B82" s="140" t="s">
        <v>278</v>
      </c>
      <c r="E82" s="95">
        <f aca="true" t="shared" si="17" ref="E82:K82">SUM(E83:E83)</f>
        <v>1</v>
      </c>
      <c r="F82" s="95">
        <f t="shared" si="17"/>
        <v>0</v>
      </c>
      <c r="G82" s="95">
        <f t="shared" si="17"/>
        <v>2</v>
      </c>
      <c r="H82" s="95">
        <f t="shared" si="17"/>
        <v>5</v>
      </c>
      <c r="I82" s="95">
        <f t="shared" si="17"/>
        <v>0</v>
      </c>
      <c r="J82" s="95">
        <f t="shared" si="17"/>
        <v>0</v>
      </c>
      <c r="K82" s="95">
        <f t="shared" si="17"/>
        <v>0</v>
      </c>
      <c r="L82" s="95">
        <f t="shared" si="15"/>
        <v>8</v>
      </c>
    </row>
    <row r="83" spans="3:12" ht="11.25" customHeight="1">
      <c r="C83" s="88" t="s">
        <v>281</v>
      </c>
      <c r="D83" s="88" t="s">
        <v>282</v>
      </c>
      <c r="E83" s="136">
        <v>1</v>
      </c>
      <c r="F83" s="136">
        <v>0</v>
      </c>
      <c r="G83" s="136">
        <v>2</v>
      </c>
      <c r="H83" s="136">
        <v>5</v>
      </c>
      <c r="I83" s="136">
        <v>0</v>
      </c>
      <c r="J83" s="136">
        <v>0</v>
      </c>
      <c r="K83" s="136">
        <v>0</v>
      </c>
      <c r="L83" s="95">
        <f t="shared" si="15"/>
        <v>8</v>
      </c>
    </row>
    <row r="84" spans="2:12" ht="11.25" customHeight="1">
      <c r="B84" s="140" t="s">
        <v>293</v>
      </c>
      <c r="E84" s="95">
        <f>SUM(E85:E86)</f>
        <v>0</v>
      </c>
      <c r="F84" s="95">
        <f>SUM(F85:F86)</f>
        <v>2</v>
      </c>
      <c r="G84" s="95">
        <f>SUM(G85:G86)</f>
        <v>3</v>
      </c>
      <c r="H84" s="95">
        <f>SUM(H85:H86)</f>
        <v>3</v>
      </c>
      <c r="I84" s="95">
        <f>SUM(I85:I86)</f>
        <v>1</v>
      </c>
      <c r="J84" s="95">
        <f>SUM(J85:J86)</f>
        <v>1</v>
      </c>
      <c r="K84" s="95">
        <f>SUM(K85:K86)</f>
        <v>0</v>
      </c>
      <c r="L84" s="95">
        <f t="shared" si="15"/>
        <v>10</v>
      </c>
    </row>
    <row r="85" spans="3:12" ht="11.25" customHeight="1">
      <c r="C85" s="88" t="s">
        <v>294</v>
      </c>
      <c r="D85" s="88" t="s">
        <v>295</v>
      </c>
      <c r="E85" s="136">
        <v>0</v>
      </c>
      <c r="F85" s="136">
        <v>2</v>
      </c>
      <c r="G85" s="136">
        <v>3</v>
      </c>
      <c r="H85" s="136">
        <v>2</v>
      </c>
      <c r="I85" s="136">
        <v>1</v>
      </c>
      <c r="J85" s="136">
        <v>0</v>
      </c>
      <c r="K85" s="136">
        <v>0</v>
      </c>
      <c r="L85" s="95">
        <f t="shared" si="15"/>
        <v>8</v>
      </c>
    </row>
    <row r="86" spans="3:12" ht="11.25" customHeight="1">
      <c r="C86" s="88" t="s">
        <v>307</v>
      </c>
      <c r="D86" s="88" t="s">
        <v>308</v>
      </c>
      <c r="E86" s="136">
        <v>0</v>
      </c>
      <c r="F86" s="136">
        <v>0</v>
      </c>
      <c r="G86" s="136">
        <v>0</v>
      </c>
      <c r="H86" s="136">
        <v>1</v>
      </c>
      <c r="I86" s="136">
        <v>0</v>
      </c>
      <c r="J86" s="136">
        <v>1</v>
      </c>
      <c r="K86" s="136">
        <v>0</v>
      </c>
      <c r="L86" s="95">
        <f t="shared" si="15"/>
        <v>2</v>
      </c>
    </row>
    <row r="87" spans="2:12" ht="11.25" customHeight="1">
      <c r="B87" s="140" t="s">
        <v>309</v>
      </c>
      <c r="E87" s="95">
        <f>SUM(E88:E96)</f>
        <v>1</v>
      </c>
      <c r="F87" s="95">
        <f>SUM(F88:F96)</f>
        <v>1</v>
      </c>
      <c r="G87" s="95">
        <f>SUM(G88:G96)</f>
        <v>6</v>
      </c>
      <c r="H87" s="95">
        <f>SUM(H88:H96)</f>
        <v>12</v>
      </c>
      <c r="I87" s="95">
        <f>SUM(I88:I96)</f>
        <v>0</v>
      </c>
      <c r="J87" s="95">
        <f>SUM(J88:J96)</f>
        <v>1</v>
      </c>
      <c r="K87" s="95">
        <f>SUM(K88:K96)</f>
        <v>0</v>
      </c>
      <c r="L87" s="95">
        <f t="shared" si="15"/>
        <v>21</v>
      </c>
    </row>
    <row r="88" spans="3:12" ht="11.25" customHeight="1">
      <c r="C88" s="145" t="s">
        <v>318</v>
      </c>
      <c r="D88" s="88" t="s">
        <v>658</v>
      </c>
      <c r="E88" s="136">
        <v>0</v>
      </c>
      <c r="F88" s="136">
        <v>1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95">
        <f t="shared" si="15"/>
        <v>1</v>
      </c>
    </row>
    <row r="89" spans="3:12" ht="11.25" customHeight="1">
      <c r="C89" s="88" t="s">
        <v>320</v>
      </c>
      <c r="D89" s="88" t="s">
        <v>321</v>
      </c>
      <c r="E89" s="136">
        <v>0</v>
      </c>
      <c r="F89" s="136">
        <v>0</v>
      </c>
      <c r="G89" s="136">
        <v>0</v>
      </c>
      <c r="H89" s="136">
        <v>2</v>
      </c>
      <c r="I89" s="136">
        <v>0</v>
      </c>
      <c r="J89" s="136">
        <v>0</v>
      </c>
      <c r="K89" s="136">
        <v>0</v>
      </c>
      <c r="L89" s="95">
        <f t="shared" si="15"/>
        <v>2</v>
      </c>
    </row>
    <row r="90" spans="3:12" ht="11.25" customHeight="1">
      <c r="C90" s="145" t="s">
        <v>322</v>
      </c>
      <c r="D90" s="88" t="s">
        <v>659</v>
      </c>
      <c r="E90" s="136">
        <v>0</v>
      </c>
      <c r="F90" s="136">
        <v>0</v>
      </c>
      <c r="G90" s="136">
        <v>1</v>
      </c>
      <c r="H90" s="136">
        <v>3</v>
      </c>
      <c r="I90" s="136">
        <v>0</v>
      </c>
      <c r="J90" s="136">
        <v>0</v>
      </c>
      <c r="K90" s="136">
        <v>0</v>
      </c>
      <c r="L90" s="95">
        <f t="shared" si="15"/>
        <v>4</v>
      </c>
    </row>
    <row r="91" spans="3:12" ht="11.25" customHeight="1">
      <c r="C91" s="88" t="s">
        <v>323</v>
      </c>
      <c r="D91" s="88" t="s">
        <v>324</v>
      </c>
      <c r="E91" s="136">
        <v>0</v>
      </c>
      <c r="F91" s="136">
        <v>0</v>
      </c>
      <c r="G91" s="136">
        <v>1</v>
      </c>
      <c r="H91" s="136">
        <v>3</v>
      </c>
      <c r="I91" s="136">
        <v>0</v>
      </c>
      <c r="J91" s="136">
        <v>0</v>
      </c>
      <c r="K91" s="136">
        <v>0</v>
      </c>
      <c r="L91" s="95">
        <f t="shared" si="15"/>
        <v>4</v>
      </c>
    </row>
    <row r="92" spans="3:12" ht="11.25" customHeight="1">
      <c r="C92" s="88" t="s">
        <v>329</v>
      </c>
      <c r="D92" s="88" t="s">
        <v>738</v>
      </c>
      <c r="E92" s="136">
        <v>1</v>
      </c>
      <c r="F92" s="136">
        <v>0</v>
      </c>
      <c r="G92" s="136">
        <v>0</v>
      </c>
      <c r="H92" s="136">
        <v>2</v>
      </c>
      <c r="I92" s="136">
        <v>0</v>
      </c>
      <c r="J92" s="136">
        <v>0</v>
      </c>
      <c r="K92" s="136">
        <v>0</v>
      </c>
      <c r="L92" s="95">
        <f t="shared" si="15"/>
        <v>3</v>
      </c>
    </row>
    <row r="93" spans="3:12" ht="11.25" customHeight="1">
      <c r="C93" s="88" t="s">
        <v>331</v>
      </c>
      <c r="D93" s="88" t="s">
        <v>583</v>
      </c>
      <c r="E93" s="136">
        <v>0</v>
      </c>
      <c r="F93" s="136">
        <v>0</v>
      </c>
      <c r="G93" s="136">
        <v>1</v>
      </c>
      <c r="H93" s="136">
        <v>1</v>
      </c>
      <c r="I93" s="136">
        <v>0</v>
      </c>
      <c r="J93" s="136">
        <v>0</v>
      </c>
      <c r="K93" s="136">
        <v>0</v>
      </c>
      <c r="L93" s="95">
        <f t="shared" si="15"/>
        <v>2</v>
      </c>
    </row>
    <row r="94" spans="3:12" ht="11.25" customHeight="1">
      <c r="C94" s="88" t="s">
        <v>333</v>
      </c>
      <c r="D94" s="88" t="s">
        <v>752</v>
      </c>
      <c r="E94" s="136">
        <v>0</v>
      </c>
      <c r="F94" s="136">
        <v>0</v>
      </c>
      <c r="G94" s="136">
        <v>0</v>
      </c>
      <c r="H94" s="136">
        <v>0</v>
      </c>
      <c r="I94" s="136">
        <v>0</v>
      </c>
      <c r="J94" s="136">
        <v>1</v>
      </c>
      <c r="K94" s="136">
        <v>0</v>
      </c>
      <c r="L94" s="95">
        <f t="shared" si="15"/>
        <v>1</v>
      </c>
    </row>
    <row r="95" spans="3:12" ht="11.25" customHeight="1">
      <c r="C95" s="88" t="s">
        <v>310</v>
      </c>
      <c r="D95" s="88" t="s">
        <v>311</v>
      </c>
      <c r="E95" s="136">
        <v>0</v>
      </c>
      <c r="F95" s="136">
        <v>0</v>
      </c>
      <c r="G95" s="136">
        <v>2</v>
      </c>
      <c r="H95" s="136">
        <v>1</v>
      </c>
      <c r="I95" s="136">
        <v>0</v>
      </c>
      <c r="J95" s="136">
        <v>0</v>
      </c>
      <c r="K95" s="136">
        <v>0</v>
      </c>
      <c r="L95" s="95">
        <f t="shared" si="15"/>
        <v>3</v>
      </c>
    </row>
    <row r="96" spans="3:12" ht="11.25" customHeight="1">
      <c r="C96" s="88" t="s">
        <v>312</v>
      </c>
      <c r="D96" s="88" t="s">
        <v>313</v>
      </c>
      <c r="E96" s="136">
        <v>0</v>
      </c>
      <c r="F96" s="136">
        <v>0</v>
      </c>
      <c r="G96" s="136">
        <v>1</v>
      </c>
      <c r="H96" s="136">
        <v>0</v>
      </c>
      <c r="I96" s="136">
        <v>0</v>
      </c>
      <c r="J96" s="136">
        <v>0</v>
      </c>
      <c r="K96" s="136">
        <v>0</v>
      </c>
      <c r="L96" s="95">
        <f t="shared" si="15"/>
        <v>1</v>
      </c>
    </row>
    <row r="97" spans="2:12" ht="11.25" customHeight="1">
      <c r="B97" s="140" t="s">
        <v>342</v>
      </c>
      <c r="E97" s="95">
        <f>SUM(E98:E99)</f>
        <v>0</v>
      </c>
      <c r="F97" s="95">
        <f aca="true" t="shared" si="18" ref="F97:K97">SUM(F98:F99)</f>
        <v>2</v>
      </c>
      <c r="G97" s="95">
        <f t="shared" si="18"/>
        <v>6</v>
      </c>
      <c r="H97" s="95">
        <f t="shared" si="18"/>
        <v>6</v>
      </c>
      <c r="I97" s="95">
        <f t="shared" si="18"/>
        <v>0</v>
      </c>
      <c r="J97" s="95">
        <f t="shared" si="18"/>
        <v>0</v>
      </c>
      <c r="K97" s="95">
        <f t="shared" si="18"/>
        <v>0</v>
      </c>
      <c r="L97" s="95">
        <f t="shared" si="15"/>
        <v>14</v>
      </c>
    </row>
    <row r="98" spans="3:12" ht="11.25" customHeight="1">
      <c r="C98" s="88" t="s">
        <v>345</v>
      </c>
      <c r="D98" s="88" t="s">
        <v>346</v>
      </c>
      <c r="E98" s="136">
        <v>0</v>
      </c>
      <c r="F98" s="136">
        <v>0</v>
      </c>
      <c r="G98" s="136">
        <v>6</v>
      </c>
      <c r="H98" s="136">
        <v>5</v>
      </c>
      <c r="I98" s="136">
        <v>0</v>
      </c>
      <c r="J98" s="136">
        <v>0</v>
      </c>
      <c r="K98" s="136">
        <v>0</v>
      </c>
      <c r="L98" s="95">
        <f t="shared" si="15"/>
        <v>11</v>
      </c>
    </row>
    <row r="99" spans="3:12" ht="11.25" customHeight="1">
      <c r="C99" s="88" t="s">
        <v>348</v>
      </c>
      <c r="D99" s="88" t="s">
        <v>349</v>
      </c>
      <c r="E99" s="136">
        <v>0</v>
      </c>
      <c r="F99" s="136">
        <v>2</v>
      </c>
      <c r="G99" s="136">
        <v>0</v>
      </c>
      <c r="H99" s="136">
        <v>1</v>
      </c>
      <c r="I99" s="136">
        <v>0</v>
      </c>
      <c r="J99" s="136">
        <v>0</v>
      </c>
      <c r="K99" s="136">
        <v>0</v>
      </c>
      <c r="L99" s="95">
        <f t="shared" si="15"/>
        <v>3</v>
      </c>
    </row>
    <row r="100" spans="1:12" ht="11.25" customHeight="1">
      <c r="A100" s="143" t="s">
        <v>20</v>
      </c>
      <c r="B100" s="147"/>
      <c r="C100" s="143"/>
      <c r="D100" s="143"/>
      <c r="E100" s="100">
        <f>E101+E106+E109+E115</f>
        <v>9</v>
      </c>
      <c r="F100" s="100">
        <f>F101+F106+F109+F115</f>
        <v>11</v>
      </c>
      <c r="G100" s="100">
        <f>G101+G106+G109+G115</f>
        <v>17</v>
      </c>
      <c r="H100" s="100">
        <f>H101+H106+H109+H115</f>
        <v>38</v>
      </c>
      <c r="I100" s="100">
        <f>I101+I106+I109+I115</f>
        <v>5</v>
      </c>
      <c r="J100" s="100">
        <f>J101+J106+J109+J115</f>
        <v>2</v>
      </c>
      <c r="K100" s="100">
        <f>K101+K106+K109+K115</f>
        <v>0</v>
      </c>
      <c r="L100" s="100">
        <f>L101+L106+L109+L115</f>
        <v>82</v>
      </c>
    </row>
    <row r="101" spans="2:12" ht="11.25" customHeight="1">
      <c r="B101" s="140" t="s">
        <v>351</v>
      </c>
      <c r="E101" s="95">
        <f>SUM(E102:E105)</f>
        <v>1</v>
      </c>
      <c r="F101" s="95">
        <f aca="true" t="shared" si="19" ref="F101:K101">SUM(F102:F105)</f>
        <v>2</v>
      </c>
      <c r="G101" s="95">
        <f t="shared" si="19"/>
        <v>4</v>
      </c>
      <c r="H101" s="95">
        <f t="shared" si="19"/>
        <v>10</v>
      </c>
      <c r="I101" s="95">
        <f t="shared" si="19"/>
        <v>5</v>
      </c>
      <c r="J101" s="95">
        <f t="shared" si="19"/>
        <v>0</v>
      </c>
      <c r="K101" s="95">
        <f t="shared" si="19"/>
        <v>0</v>
      </c>
      <c r="L101" s="95">
        <f aca="true" t="shared" si="20" ref="L101:L118">SUM(E101:K101)</f>
        <v>22</v>
      </c>
    </row>
    <row r="102" spans="3:12" ht="11.25" customHeight="1">
      <c r="C102" s="88" t="s">
        <v>358</v>
      </c>
      <c r="D102" s="88" t="s">
        <v>361</v>
      </c>
      <c r="E102" s="136">
        <v>0</v>
      </c>
      <c r="F102" s="136">
        <v>2</v>
      </c>
      <c r="G102" s="136">
        <v>1</v>
      </c>
      <c r="H102" s="136">
        <v>4</v>
      </c>
      <c r="I102" s="136">
        <v>2</v>
      </c>
      <c r="J102" s="136">
        <v>0</v>
      </c>
      <c r="K102" s="136">
        <v>0</v>
      </c>
      <c r="L102" s="95">
        <f t="shared" si="20"/>
        <v>9</v>
      </c>
    </row>
    <row r="103" spans="3:12" ht="11.25" customHeight="1">
      <c r="C103" s="88" t="s">
        <v>364</v>
      </c>
      <c r="D103" s="88" t="s">
        <v>749</v>
      </c>
      <c r="E103" s="136">
        <v>0</v>
      </c>
      <c r="F103" s="136">
        <v>0</v>
      </c>
      <c r="G103" s="136">
        <v>1</v>
      </c>
      <c r="H103" s="136">
        <v>0</v>
      </c>
      <c r="I103" s="136">
        <v>0</v>
      </c>
      <c r="J103" s="136">
        <v>0</v>
      </c>
      <c r="K103" s="136">
        <v>0</v>
      </c>
      <c r="L103" s="95">
        <f t="shared" si="20"/>
        <v>1</v>
      </c>
    </row>
    <row r="104" spans="3:12" ht="11.25" customHeight="1">
      <c r="C104" s="88" t="s">
        <v>354</v>
      </c>
      <c r="D104" s="88" t="s">
        <v>584</v>
      </c>
      <c r="E104" s="136">
        <v>0</v>
      </c>
      <c r="F104" s="136">
        <v>0</v>
      </c>
      <c r="G104" s="136">
        <v>0</v>
      </c>
      <c r="H104" s="136">
        <v>1</v>
      </c>
      <c r="I104" s="136">
        <v>0</v>
      </c>
      <c r="J104" s="136">
        <v>0</v>
      </c>
      <c r="K104" s="136">
        <v>0</v>
      </c>
      <c r="L104" s="95">
        <f t="shared" si="20"/>
        <v>1</v>
      </c>
    </row>
    <row r="105" spans="3:12" ht="11.25" customHeight="1">
      <c r="C105" s="88" t="s">
        <v>355</v>
      </c>
      <c r="D105" s="88" t="s">
        <v>585</v>
      </c>
      <c r="E105" s="136">
        <v>1</v>
      </c>
      <c r="F105" s="136">
        <v>0</v>
      </c>
      <c r="G105" s="136">
        <v>2</v>
      </c>
      <c r="H105" s="136">
        <v>5</v>
      </c>
      <c r="I105" s="136">
        <v>3</v>
      </c>
      <c r="J105" s="136">
        <v>0</v>
      </c>
      <c r="K105" s="136">
        <v>0</v>
      </c>
      <c r="L105" s="95">
        <f t="shared" si="20"/>
        <v>11</v>
      </c>
    </row>
    <row r="106" spans="2:12" ht="11.25" customHeight="1">
      <c r="B106" s="140" t="s">
        <v>369</v>
      </c>
      <c r="E106" s="95">
        <f>SUM(E107:E108)</f>
        <v>1</v>
      </c>
      <c r="F106" s="95">
        <f aca="true" t="shared" si="21" ref="F106:K106">SUM(F107:F108)</f>
        <v>0</v>
      </c>
      <c r="G106" s="95">
        <f t="shared" si="21"/>
        <v>3</v>
      </c>
      <c r="H106" s="95">
        <f t="shared" si="21"/>
        <v>4</v>
      </c>
      <c r="I106" s="95">
        <f t="shared" si="21"/>
        <v>0</v>
      </c>
      <c r="J106" s="95">
        <f t="shared" si="21"/>
        <v>1</v>
      </c>
      <c r="K106" s="95">
        <f t="shared" si="21"/>
        <v>0</v>
      </c>
      <c r="L106" s="95">
        <f t="shared" si="20"/>
        <v>9</v>
      </c>
    </row>
    <row r="107" spans="3:12" ht="11.25" customHeight="1">
      <c r="C107" s="88" t="s">
        <v>372</v>
      </c>
      <c r="D107" s="88" t="s">
        <v>373</v>
      </c>
      <c r="E107" s="136">
        <v>1</v>
      </c>
      <c r="F107" s="136">
        <v>0</v>
      </c>
      <c r="G107" s="136">
        <v>2</v>
      </c>
      <c r="H107" s="136">
        <v>3</v>
      </c>
      <c r="I107" s="136">
        <v>0</v>
      </c>
      <c r="J107" s="136">
        <v>1</v>
      </c>
      <c r="K107" s="136">
        <v>0</v>
      </c>
      <c r="L107" s="95">
        <f t="shared" si="20"/>
        <v>7</v>
      </c>
    </row>
    <row r="108" spans="3:12" ht="11.25" customHeight="1">
      <c r="C108" s="145" t="s">
        <v>370</v>
      </c>
      <c r="D108" s="88" t="s">
        <v>660</v>
      </c>
      <c r="E108" s="136">
        <v>0</v>
      </c>
      <c r="F108" s="136">
        <v>0</v>
      </c>
      <c r="G108" s="136">
        <v>1</v>
      </c>
      <c r="H108" s="136">
        <v>1</v>
      </c>
      <c r="I108" s="136">
        <v>0</v>
      </c>
      <c r="J108" s="136">
        <v>0</v>
      </c>
      <c r="K108" s="136">
        <v>0</v>
      </c>
      <c r="L108" s="95">
        <f t="shared" si="20"/>
        <v>2</v>
      </c>
    </row>
    <row r="109" spans="2:12" ht="11.25" customHeight="1">
      <c r="B109" s="140" t="s">
        <v>551</v>
      </c>
      <c r="E109" s="95">
        <f>SUM(E110:E114)</f>
        <v>7</v>
      </c>
      <c r="F109" s="95">
        <f aca="true" t="shared" si="22" ref="F109:K109">SUM(F110:F114)</f>
        <v>5</v>
      </c>
      <c r="G109" s="95">
        <f t="shared" si="22"/>
        <v>7</v>
      </c>
      <c r="H109" s="95">
        <f t="shared" si="22"/>
        <v>17</v>
      </c>
      <c r="I109" s="95">
        <f t="shared" si="22"/>
        <v>0</v>
      </c>
      <c r="J109" s="95">
        <f t="shared" si="22"/>
        <v>0</v>
      </c>
      <c r="K109" s="95">
        <f t="shared" si="22"/>
        <v>0</v>
      </c>
      <c r="L109" s="95">
        <f t="shared" si="20"/>
        <v>36</v>
      </c>
    </row>
    <row r="110" spans="3:12" ht="11.25" customHeight="1">
      <c r="C110" s="88" t="s">
        <v>374</v>
      </c>
      <c r="D110" s="88" t="s">
        <v>375</v>
      </c>
      <c r="E110" s="136">
        <v>2</v>
      </c>
      <c r="F110" s="136">
        <v>0</v>
      </c>
      <c r="G110" s="136">
        <v>2</v>
      </c>
      <c r="H110" s="136">
        <v>0</v>
      </c>
      <c r="I110" s="136">
        <v>0</v>
      </c>
      <c r="J110" s="136">
        <v>0</v>
      </c>
      <c r="K110" s="136">
        <v>0</v>
      </c>
      <c r="L110" s="95">
        <f t="shared" si="20"/>
        <v>4</v>
      </c>
    </row>
    <row r="111" spans="3:12" ht="11.25" customHeight="1">
      <c r="C111" s="88" t="s">
        <v>376</v>
      </c>
      <c r="D111" s="88" t="s">
        <v>377</v>
      </c>
      <c r="E111" s="136">
        <v>3</v>
      </c>
      <c r="F111" s="136">
        <v>4</v>
      </c>
      <c r="G111" s="136">
        <v>1</v>
      </c>
      <c r="H111" s="136">
        <v>11</v>
      </c>
      <c r="I111" s="136">
        <v>0</v>
      </c>
      <c r="J111" s="136">
        <v>0</v>
      </c>
      <c r="K111" s="136">
        <v>0</v>
      </c>
      <c r="L111" s="95">
        <f t="shared" si="20"/>
        <v>19</v>
      </c>
    </row>
    <row r="112" spans="3:12" ht="11.25" customHeight="1">
      <c r="C112" s="145" t="s">
        <v>378</v>
      </c>
      <c r="D112" s="88" t="s">
        <v>661</v>
      </c>
      <c r="E112" s="136">
        <v>0</v>
      </c>
      <c r="F112" s="136">
        <v>0</v>
      </c>
      <c r="G112" s="136">
        <v>0</v>
      </c>
      <c r="H112" s="136">
        <v>1</v>
      </c>
      <c r="I112" s="136">
        <v>0</v>
      </c>
      <c r="J112" s="136">
        <v>0</v>
      </c>
      <c r="K112" s="136">
        <v>0</v>
      </c>
      <c r="L112" s="95">
        <f t="shared" si="20"/>
        <v>1</v>
      </c>
    </row>
    <row r="113" spans="3:12" ht="11.25" customHeight="1">
      <c r="C113" s="88" t="s">
        <v>380</v>
      </c>
      <c r="D113" s="88" t="s">
        <v>739</v>
      </c>
      <c r="E113" s="136">
        <v>1</v>
      </c>
      <c r="F113" s="136">
        <v>0</v>
      </c>
      <c r="G113" s="136">
        <v>0</v>
      </c>
      <c r="H113" s="136">
        <v>1</v>
      </c>
      <c r="I113" s="136">
        <v>0</v>
      </c>
      <c r="J113" s="136">
        <v>0</v>
      </c>
      <c r="K113" s="136">
        <v>0</v>
      </c>
      <c r="L113" s="95">
        <f t="shared" si="20"/>
        <v>2</v>
      </c>
    </row>
    <row r="114" spans="3:12" ht="11.25" customHeight="1">
      <c r="C114" s="88" t="s">
        <v>382</v>
      </c>
      <c r="D114" s="88" t="s">
        <v>586</v>
      </c>
      <c r="E114" s="136">
        <v>1</v>
      </c>
      <c r="F114" s="136">
        <v>1</v>
      </c>
      <c r="G114" s="136">
        <v>4</v>
      </c>
      <c r="H114" s="136">
        <v>4</v>
      </c>
      <c r="I114" s="136">
        <v>0</v>
      </c>
      <c r="J114" s="136">
        <v>0</v>
      </c>
      <c r="K114" s="136">
        <v>0</v>
      </c>
      <c r="L114" s="95">
        <f t="shared" si="20"/>
        <v>10</v>
      </c>
    </row>
    <row r="115" spans="2:12" ht="11.25" customHeight="1">
      <c r="B115" s="140" t="s">
        <v>383</v>
      </c>
      <c r="E115" s="95">
        <f>SUM(E116:E118)</f>
        <v>0</v>
      </c>
      <c r="F115" s="95">
        <f aca="true" t="shared" si="23" ref="F115:K115">SUM(F116:F118)</f>
        <v>4</v>
      </c>
      <c r="G115" s="95">
        <f t="shared" si="23"/>
        <v>3</v>
      </c>
      <c r="H115" s="95">
        <f t="shared" si="23"/>
        <v>7</v>
      </c>
      <c r="I115" s="95">
        <f t="shared" si="23"/>
        <v>0</v>
      </c>
      <c r="J115" s="95">
        <f t="shared" si="23"/>
        <v>1</v>
      </c>
      <c r="K115" s="95">
        <f t="shared" si="23"/>
        <v>0</v>
      </c>
      <c r="L115" s="95">
        <f t="shared" si="20"/>
        <v>15</v>
      </c>
    </row>
    <row r="116" spans="3:12" ht="11.25" customHeight="1">
      <c r="C116" s="88" t="s">
        <v>384</v>
      </c>
      <c r="D116" s="88" t="s">
        <v>385</v>
      </c>
      <c r="E116" s="136">
        <v>0</v>
      </c>
      <c r="F116" s="136">
        <v>0</v>
      </c>
      <c r="G116" s="136">
        <v>0</v>
      </c>
      <c r="H116" s="136">
        <v>0</v>
      </c>
      <c r="I116" s="136">
        <v>0</v>
      </c>
      <c r="J116" s="136">
        <v>1</v>
      </c>
      <c r="K116" s="136">
        <v>0</v>
      </c>
      <c r="L116" s="95">
        <f t="shared" si="20"/>
        <v>1</v>
      </c>
    </row>
    <row r="117" spans="3:12" ht="11.25" customHeight="1">
      <c r="C117" s="88" t="s">
        <v>386</v>
      </c>
      <c r="D117" s="88" t="s">
        <v>387</v>
      </c>
      <c r="E117" s="136">
        <v>0</v>
      </c>
      <c r="F117" s="136">
        <v>3</v>
      </c>
      <c r="G117" s="136">
        <v>3</v>
      </c>
      <c r="H117" s="136">
        <v>6</v>
      </c>
      <c r="I117" s="136">
        <v>0</v>
      </c>
      <c r="J117" s="136">
        <v>0</v>
      </c>
      <c r="K117" s="136">
        <v>0</v>
      </c>
      <c r="L117" s="95">
        <f t="shared" si="20"/>
        <v>12</v>
      </c>
    </row>
    <row r="118" spans="3:12" ht="11.25" customHeight="1">
      <c r="C118" s="88" t="s">
        <v>389</v>
      </c>
      <c r="D118" s="88" t="s">
        <v>750</v>
      </c>
      <c r="E118" s="136">
        <v>0</v>
      </c>
      <c r="F118" s="136">
        <v>1</v>
      </c>
      <c r="G118" s="136">
        <v>0</v>
      </c>
      <c r="H118" s="136">
        <v>1</v>
      </c>
      <c r="I118" s="136">
        <v>0</v>
      </c>
      <c r="J118" s="136">
        <v>0</v>
      </c>
      <c r="K118" s="136">
        <v>0</v>
      </c>
      <c r="L118" s="95">
        <f t="shared" si="20"/>
        <v>2</v>
      </c>
    </row>
    <row r="119" spans="1:12" ht="11.25" customHeight="1">
      <c r="A119" s="143" t="s">
        <v>19</v>
      </c>
      <c r="B119" s="147"/>
      <c r="C119" s="143"/>
      <c r="D119" s="143"/>
      <c r="E119" s="100">
        <f>E120+E125</f>
        <v>1</v>
      </c>
      <c r="F119" s="100">
        <f aca="true" t="shared" si="24" ref="F119:L119">F120+F125</f>
        <v>3</v>
      </c>
      <c r="G119" s="100">
        <f t="shared" si="24"/>
        <v>19</v>
      </c>
      <c r="H119" s="100">
        <f t="shared" si="24"/>
        <v>23</v>
      </c>
      <c r="I119" s="100">
        <f t="shared" si="24"/>
        <v>4</v>
      </c>
      <c r="J119" s="100">
        <f t="shared" si="24"/>
        <v>7</v>
      </c>
      <c r="K119" s="100">
        <f t="shared" si="24"/>
        <v>0</v>
      </c>
      <c r="L119" s="100">
        <f t="shared" si="24"/>
        <v>57</v>
      </c>
    </row>
    <row r="120" spans="2:12" ht="11.25" customHeight="1">
      <c r="B120" s="140" t="s">
        <v>391</v>
      </c>
      <c r="E120" s="95">
        <f>SUM(E121:E124)</f>
        <v>1</v>
      </c>
      <c r="F120" s="95">
        <f aca="true" t="shared" si="25" ref="F120:K120">SUM(F121:F124)</f>
        <v>2</v>
      </c>
      <c r="G120" s="95">
        <f t="shared" si="25"/>
        <v>9</v>
      </c>
      <c r="H120" s="95">
        <f t="shared" si="25"/>
        <v>18</v>
      </c>
      <c r="I120" s="95">
        <f t="shared" si="25"/>
        <v>2</v>
      </c>
      <c r="J120" s="95">
        <f t="shared" si="25"/>
        <v>6</v>
      </c>
      <c r="K120" s="95">
        <f t="shared" si="25"/>
        <v>0</v>
      </c>
      <c r="L120" s="95">
        <f aca="true" t="shared" si="26" ref="L120:L127">SUM(E120:K120)</f>
        <v>38</v>
      </c>
    </row>
    <row r="121" spans="3:12" ht="11.25" customHeight="1">
      <c r="C121" s="88" t="s">
        <v>395</v>
      </c>
      <c r="D121" s="88" t="s">
        <v>396</v>
      </c>
      <c r="E121" s="136">
        <v>1</v>
      </c>
      <c r="F121" s="136">
        <v>0</v>
      </c>
      <c r="G121" s="136">
        <v>1</v>
      </c>
      <c r="H121" s="136">
        <v>8</v>
      </c>
      <c r="I121" s="136">
        <v>1</v>
      </c>
      <c r="J121" s="136">
        <v>1</v>
      </c>
      <c r="K121" s="136">
        <v>0</v>
      </c>
      <c r="L121" s="95">
        <f t="shared" si="26"/>
        <v>12</v>
      </c>
    </row>
    <row r="122" spans="3:12" ht="11.25" customHeight="1">
      <c r="C122" s="88" t="s">
        <v>397</v>
      </c>
      <c r="D122" s="88" t="s">
        <v>587</v>
      </c>
      <c r="E122" s="136">
        <v>0</v>
      </c>
      <c r="F122" s="136">
        <v>2</v>
      </c>
      <c r="G122" s="136">
        <v>5</v>
      </c>
      <c r="H122" s="136">
        <v>3</v>
      </c>
      <c r="I122" s="136">
        <v>0</v>
      </c>
      <c r="J122" s="136">
        <v>4</v>
      </c>
      <c r="K122" s="136">
        <v>0</v>
      </c>
      <c r="L122" s="95">
        <f t="shared" si="26"/>
        <v>14</v>
      </c>
    </row>
    <row r="123" spans="3:12" ht="11.25" customHeight="1">
      <c r="C123" s="88" t="s">
        <v>398</v>
      </c>
      <c r="D123" s="88" t="s">
        <v>399</v>
      </c>
      <c r="E123" s="136">
        <v>0</v>
      </c>
      <c r="F123" s="136">
        <v>0</v>
      </c>
      <c r="G123" s="136">
        <v>3</v>
      </c>
      <c r="H123" s="136">
        <v>5</v>
      </c>
      <c r="I123" s="136">
        <v>0</v>
      </c>
      <c r="J123" s="136">
        <v>0</v>
      </c>
      <c r="K123" s="136">
        <v>0</v>
      </c>
      <c r="L123" s="95">
        <f t="shared" si="26"/>
        <v>8</v>
      </c>
    </row>
    <row r="124" spans="3:12" ht="11.25" customHeight="1">
      <c r="C124" s="145" t="s">
        <v>400</v>
      </c>
      <c r="D124" s="88" t="s">
        <v>662</v>
      </c>
      <c r="E124" s="136">
        <v>0</v>
      </c>
      <c r="F124" s="136">
        <v>0</v>
      </c>
      <c r="G124" s="136">
        <v>0</v>
      </c>
      <c r="H124" s="136">
        <v>2</v>
      </c>
      <c r="I124" s="136">
        <v>1</v>
      </c>
      <c r="J124" s="136">
        <v>1</v>
      </c>
      <c r="K124" s="136">
        <v>0</v>
      </c>
      <c r="L124" s="95">
        <f t="shared" si="26"/>
        <v>4</v>
      </c>
    </row>
    <row r="125" spans="2:12" ht="11.25" customHeight="1">
      <c r="B125" s="140" t="s">
        <v>411</v>
      </c>
      <c r="E125" s="95">
        <f>SUM(E126:E127)</f>
        <v>0</v>
      </c>
      <c r="F125" s="95">
        <f>SUM(F126:F127)</f>
        <v>1</v>
      </c>
      <c r="G125" s="95">
        <f>SUM(G126:G127)</f>
        <v>10</v>
      </c>
      <c r="H125" s="95">
        <f>SUM(H126:H127)</f>
        <v>5</v>
      </c>
      <c r="I125" s="95">
        <f>SUM(I126:I127)</f>
        <v>2</v>
      </c>
      <c r="J125" s="95">
        <f>SUM(J126:J127)</f>
        <v>1</v>
      </c>
      <c r="K125" s="95">
        <f>SUM(K126:K127)</f>
        <v>0</v>
      </c>
      <c r="L125" s="95">
        <f t="shared" si="26"/>
        <v>19</v>
      </c>
    </row>
    <row r="126" spans="3:12" ht="11.25" customHeight="1">
      <c r="C126" s="88" t="s">
        <v>417</v>
      </c>
      <c r="D126" s="88" t="s">
        <v>588</v>
      </c>
      <c r="E126" s="136">
        <v>0</v>
      </c>
      <c r="F126" s="136">
        <v>0</v>
      </c>
      <c r="G126" s="136">
        <v>8</v>
      </c>
      <c r="H126" s="136">
        <v>3</v>
      </c>
      <c r="I126" s="136">
        <v>2</v>
      </c>
      <c r="J126" s="136">
        <v>0</v>
      </c>
      <c r="K126" s="136">
        <v>0</v>
      </c>
      <c r="L126" s="95">
        <f t="shared" si="26"/>
        <v>13</v>
      </c>
    </row>
    <row r="127" spans="3:12" ht="11.25" customHeight="1">
      <c r="C127" s="88" t="s">
        <v>418</v>
      </c>
      <c r="D127" s="88" t="s">
        <v>589</v>
      </c>
      <c r="E127" s="136">
        <v>0</v>
      </c>
      <c r="F127" s="136">
        <v>1</v>
      </c>
      <c r="G127" s="136">
        <v>2</v>
      </c>
      <c r="H127" s="136">
        <v>2</v>
      </c>
      <c r="I127" s="136">
        <v>0</v>
      </c>
      <c r="J127" s="136">
        <v>1</v>
      </c>
      <c r="K127" s="136">
        <v>0</v>
      </c>
      <c r="L127" s="95">
        <f t="shared" si="26"/>
        <v>6</v>
      </c>
    </row>
    <row r="128" spans="1:12" ht="11.25" customHeight="1">
      <c r="A128" s="143" t="s">
        <v>18</v>
      </c>
      <c r="B128" s="147"/>
      <c r="C128" s="143"/>
      <c r="D128" s="143"/>
      <c r="E128" s="100">
        <f>E129+E131+E133</f>
        <v>0</v>
      </c>
      <c r="F128" s="100">
        <f>F129+F131+F133</f>
        <v>3</v>
      </c>
      <c r="G128" s="100">
        <f>G129+G131+G133</f>
        <v>1</v>
      </c>
      <c r="H128" s="100">
        <f>H129+H131+H133</f>
        <v>9</v>
      </c>
      <c r="I128" s="100">
        <f>I129+I131+I133</f>
        <v>2</v>
      </c>
      <c r="J128" s="100">
        <f>J129+J131+J133</f>
        <v>0</v>
      </c>
      <c r="K128" s="100">
        <f>K129+K131+K133</f>
        <v>0</v>
      </c>
      <c r="L128" s="100">
        <f>L129+L131+L133</f>
        <v>15</v>
      </c>
    </row>
    <row r="129" spans="2:12" ht="11.25" customHeight="1">
      <c r="B129" s="140" t="s">
        <v>421</v>
      </c>
      <c r="E129" s="95">
        <f>SUM(E130:E130)</f>
        <v>0</v>
      </c>
      <c r="F129" s="95">
        <f>SUM(F130:F130)</f>
        <v>0</v>
      </c>
      <c r="G129" s="95">
        <f>SUM(G130:G130)</f>
        <v>1</v>
      </c>
      <c r="H129" s="95">
        <f>SUM(H130:H130)</f>
        <v>7</v>
      </c>
      <c r="I129" s="95">
        <f>SUM(I130:I130)</f>
        <v>1</v>
      </c>
      <c r="J129" s="95">
        <f>SUM(J130:J130)</f>
        <v>0</v>
      </c>
      <c r="K129" s="95">
        <f>SUM(K130:K130)</f>
        <v>0</v>
      </c>
      <c r="L129" s="95">
        <f aca="true" t="shared" si="27" ref="L129:L137">SUM(E129:K129)</f>
        <v>9</v>
      </c>
    </row>
    <row r="130" spans="3:12" ht="11.25" customHeight="1">
      <c r="C130" s="88" t="s">
        <v>422</v>
      </c>
      <c r="D130" s="88" t="s">
        <v>423</v>
      </c>
      <c r="E130" s="136">
        <v>0</v>
      </c>
      <c r="F130" s="136">
        <v>0</v>
      </c>
      <c r="G130" s="136">
        <v>1</v>
      </c>
      <c r="H130" s="136">
        <v>7</v>
      </c>
      <c r="I130" s="136">
        <v>1</v>
      </c>
      <c r="J130" s="136">
        <v>0</v>
      </c>
      <c r="K130" s="136">
        <v>0</v>
      </c>
      <c r="L130" s="95">
        <f t="shared" si="27"/>
        <v>9</v>
      </c>
    </row>
    <row r="131" spans="2:12" ht="11.25" customHeight="1">
      <c r="B131" s="140" t="s">
        <v>440</v>
      </c>
      <c r="E131" s="95">
        <f>SUM(E132:E132)</f>
        <v>0</v>
      </c>
      <c r="F131" s="95">
        <f aca="true" t="shared" si="28" ref="F131:K131">SUM(F132:F132)</f>
        <v>0</v>
      </c>
      <c r="G131" s="95">
        <f t="shared" si="28"/>
        <v>0</v>
      </c>
      <c r="H131" s="95">
        <f t="shared" si="28"/>
        <v>0</v>
      </c>
      <c r="I131" s="95">
        <f t="shared" si="28"/>
        <v>1</v>
      </c>
      <c r="J131" s="95">
        <f t="shared" si="28"/>
        <v>0</v>
      </c>
      <c r="K131" s="95">
        <f t="shared" si="28"/>
        <v>0</v>
      </c>
      <c r="L131" s="95">
        <f t="shared" si="27"/>
        <v>1</v>
      </c>
    </row>
    <row r="132" spans="3:12" ht="11.25" customHeight="1">
      <c r="C132" s="145" t="s">
        <v>457</v>
      </c>
      <c r="D132" s="88" t="s">
        <v>751</v>
      </c>
      <c r="E132" s="136">
        <v>0</v>
      </c>
      <c r="F132" s="136">
        <v>0</v>
      </c>
      <c r="G132" s="136">
        <v>0</v>
      </c>
      <c r="H132" s="136">
        <v>0</v>
      </c>
      <c r="I132" s="136">
        <v>1</v>
      </c>
      <c r="J132" s="136">
        <v>0</v>
      </c>
      <c r="K132" s="136">
        <v>0</v>
      </c>
      <c r="L132" s="95">
        <f t="shared" si="27"/>
        <v>1</v>
      </c>
    </row>
    <row r="133" spans="2:12" ht="11.25" customHeight="1">
      <c r="B133" s="140" t="s">
        <v>471</v>
      </c>
      <c r="E133" s="95">
        <f>SUM(E134:E137)</f>
        <v>0</v>
      </c>
      <c r="F133" s="95">
        <f>SUM(F134:F137)</f>
        <v>3</v>
      </c>
      <c r="G133" s="95">
        <f>SUM(G134:G137)</f>
        <v>0</v>
      </c>
      <c r="H133" s="95">
        <f>SUM(H134:H137)</f>
        <v>2</v>
      </c>
      <c r="I133" s="95">
        <f>SUM(I134:I137)</f>
        <v>0</v>
      </c>
      <c r="J133" s="95">
        <f>SUM(J134:J137)</f>
        <v>0</v>
      </c>
      <c r="K133" s="95">
        <f>SUM(K134:K137)</f>
        <v>0</v>
      </c>
      <c r="L133" s="95">
        <f t="shared" si="27"/>
        <v>5</v>
      </c>
    </row>
    <row r="134" spans="3:12" ht="11.25" customHeight="1">
      <c r="C134" s="88" t="s">
        <v>476</v>
      </c>
      <c r="D134" s="88" t="s">
        <v>477</v>
      </c>
      <c r="E134" s="136">
        <v>0</v>
      </c>
      <c r="F134" s="136">
        <v>1</v>
      </c>
      <c r="G134" s="136">
        <v>0</v>
      </c>
      <c r="H134" s="136">
        <v>0</v>
      </c>
      <c r="I134" s="136">
        <v>0</v>
      </c>
      <c r="J134" s="136">
        <v>0</v>
      </c>
      <c r="K134" s="136">
        <v>0</v>
      </c>
      <c r="L134" s="95">
        <f t="shared" si="27"/>
        <v>1</v>
      </c>
    </row>
    <row r="135" spans="3:12" ht="11.25" customHeight="1">
      <c r="C135" s="88" t="s">
        <v>478</v>
      </c>
      <c r="D135" s="88" t="s">
        <v>479</v>
      </c>
      <c r="E135" s="136">
        <v>0</v>
      </c>
      <c r="F135" s="136">
        <v>0</v>
      </c>
      <c r="G135" s="136">
        <v>0</v>
      </c>
      <c r="H135" s="136">
        <v>1</v>
      </c>
      <c r="I135" s="136">
        <v>0</v>
      </c>
      <c r="J135" s="136">
        <v>0</v>
      </c>
      <c r="K135" s="136">
        <v>0</v>
      </c>
      <c r="L135" s="95">
        <f t="shared" si="27"/>
        <v>1</v>
      </c>
    </row>
    <row r="136" spans="3:12" ht="11.25" customHeight="1">
      <c r="C136" s="145" t="s">
        <v>652</v>
      </c>
      <c r="D136" s="88" t="s">
        <v>663</v>
      </c>
      <c r="E136" s="136">
        <v>0</v>
      </c>
      <c r="F136" s="136">
        <v>1</v>
      </c>
      <c r="G136" s="136">
        <v>0</v>
      </c>
      <c r="H136" s="136">
        <v>1</v>
      </c>
      <c r="I136" s="136">
        <v>0</v>
      </c>
      <c r="J136" s="136">
        <v>0</v>
      </c>
      <c r="K136" s="136">
        <v>0</v>
      </c>
      <c r="L136" s="95">
        <f t="shared" si="27"/>
        <v>2</v>
      </c>
    </row>
    <row r="137" spans="3:12" ht="11.25" customHeight="1">
      <c r="C137" s="145" t="s">
        <v>484</v>
      </c>
      <c r="D137" s="88" t="s">
        <v>664</v>
      </c>
      <c r="E137" s="136">
        <v>0</v>
      </c>
      <c r="F137" s="136">
        <v>1</v>
      </c>
      <c r="G137" s="136">
        <v>0</v>
      </c>
      <c r="H137" s="136">
        <v>0</v>
      </c>
      <c r="I137" s="136">
        <v>0</v>
      </c>
      <c r="J137" s="136">
        <v>0</v>
      </c>
      <c r="K137" s="136">
        <v>0</v>
      </c>
      <c r="L137" s="95">
        <f t="shared" si="27"/>
        <v>1</v>
      </c>
    </row>
    <row r="138" spans="1:12" ht="11.25" customHeight="1">
      <c r="A138" s="143" t="s">
        <v>0</v>
      </c>
      <c r="B138" s="147"/>
      <c r="C138" s="143"/>
      <c r="D138" s="143"/>
      <c r="E138" s="100">
        <f>E139</f>
        <v>0</v>
      </c>
      <c r="F138" s="100">
        <f aca="true" t="shared" si="29" ref="F138:L138">F139</f>
        <v>0</v>
      </c>
      <c r="G138" s="100">
        <f t="shared" si="29"/>
        <v>0</v>
      </c>
      <c r="H138" s="100">
        <f t="shared" si="29"/>
        <v>18</v>
      </c>
      <c r="I138" s="100">
        <f t="shared" si="29"/>
        <v>1</v>
      </c>
      <c r="J138" s="100">
        <f t="shared" si="29"/>
        <v>1</v>
      </c>
      <c r="K138" s="100">
        <f t="shared" si="29"/>
        <v>0</v>
      </c>
      <c r="L138" s="100">
        <f t="shared" si="29"/>
        <v>20</v>
      </c>
    </row>
    <row r="139" spans="2:12" ht="11.25" customHeight="1">
      <c r="B139" s="140" t="s">
        <v>0</v>
      </c>
      <c r="E139" s="95">
        <f aca="true" t="shared" si="30" ref="E139:K139">SUM(E140:E140)</f>
        <v>0</v>
      </c>
      <c r="F139" s="95">
        <f t="shared" si="30"/>
        <v>0</v>
      </c>
      <c r="G139" s="95">
        <f t="shared" si="30"/>
        <v>0</v>
      </c>
      <c r="H139" s="95">
        <f t="shared" si="30"/>
        <v>18</v>
      </c>
      <c r="I139" s="95">
        <f t="shared" si="30"/>
        <v>1</v>
      </c>
      <c r="J139" s="95">
        <f t="shared" si="30"/>
        <v>1</v>
      </c>
      <c r="K139" s="95">
        <f t="shared" si="30"/>
        <v>0</v>
      </c>
      <c r="L139" s="95">
        <f>SUM(E139:K139)</f>
        <v>20</v>
      </c>
    </row>
    <row r="140" spans="3:12" ht="11.25" customHeight="1">
      <c r="C140" s="88" t="s">
        <v>488</v>
      </c>
      <c r="D140" s="88" t="s">
        <v>489</v>
      </c>
      <c r="E140" s="136">
        <v>0</v>
      </c>
      <c r="F140" s="136">
        <v>0</v>
      </c>
      <c r="G140" s="136">
        <v>0</v>
      </c>
      <c r="H140" s="136">
        <v>18</v>
      </c>
      <c r="I140" s="136">
        <v>1</v>
      </c>
      <c r="J140" s="136">
        <v>1</v>
      </c>
      <c r="K140" s="136">
        <v>0</v>
      </c>
      <c r="L140" s="95">
        <f>SUM(E140:K140)</f>
        <v>20</v>
      </c>
    </row>
    <row r="141" spans="1:12" ht="11.25" customHeight="1">
      <c r="A141" s="143" t="s">
        <v>17</v>
      </c>
      <c r="B141" s="147"/>
      <c r="C141" s="143"/>
      <c r="D141" s="143"/>
      <c r="E141" s="100">
        <f>+E142</f>
        <v>12</v>
      </c>
      <c r="F141" s="100">
        <f aca="true" t="shared" si="31" ref="F141:L141">+F142</f>
        <v>35</v>
      </c>
      <c r="G141" s="100">
        <f t="shared" si="31"/>
        <v>45</v>
      </c>
      <c r="H141" s="100">
        <f t="shared" si="31"/>
        <v>43</v>
      </c>
      <c r="I141" s="100">
        <f t="shared" si="31"/>
        <v>1</v>
      </c>
      <c r="J141" s="100">
        <f t="shared" si="31"/>
        <v>0</v>
      </c>
      <c r="K141" s="100">
        <f t="shared" si="31"/>
        <v>27</v>
      </c>
      <c r="L141" s="100">
        <f t="shared" si="31"/>
        <v>163</v>
      </c>
    </row>
    <row r="142" spans="2:12" ht="11.25" customHeight="1">
      <c r="B142" s="140" t="s">
        <v>503</v>
      </c>
      <c r="E142" s="95">
        <f>SUM(E143:E144)</f>
        <v>12</v>
      </c>
      <c r="F142" s="95">
        <f aca="true" t="shared" si="32" ref="F142:L142">SUM(F143:F144)</f>
        <v>35</v>
      </c>
      <c r="G142" s="95">
        <f t="shared" si="32"/>
        <v>45</v>
      </c>
      <c r="H142" s="95">
        <f t="shared" si="32"/>
        <v>43</v>
      </c>
      <c r="I142" s="95">
        <f t="shared" si="32"/>
        <v>1</v>
      </c>
      <c r="J142" s="95">
        <f t="shared" si="32"/>
        <v>0</v>
      </c>
      <c r="K142" s="95">
        <f t="shared" si="32"/>
        <v>27</v>
      </c>
      <c r="L142" s="95">
        <f>SUM(E142:K142)</f>
        <v>163</v>
      </c>
    </row>
    <row r="143" spans="3:12" ht="11.25" customHeight="1">
      <c r="C143" s="88" t="s">
        <v>506</v>
      </c>
      <c r="D143" s="88" t="s">
        <v>49</v>
      </c>
      <c r="E143" s="95">
        <v>0</v>
      </c>
      <c r="F143" s="95">
        <v>0</v>
      </c>
      <c r="G143" s="95">
        <v>0</v>
      </c>
      <c r="H143" s="95">
        <v>0</v>
      </c>
      <c r="I143" s="95">
        <v>0</v>
      </c>
      <c r="J143" s="95">
        <v>0</v>
      </c>
      <c r="K143" s="95">
        <v>27</v>
      </c>
      <c r="L143" s="95">
        <f>SUM(E143:K143)</f>
        <v>27</v>
      </c>
    </row>
    <row r="144" spans="3:12" ht="11.25" customHeight="1">
      <c r="C144" s="88" t="s">
        <v>509</v>
      </c>
      <c r="D144" s="88" t="s">
        <v>510</v>
      </c>
      <c r="E144" s="136">
        <v>12</v>
      </c>
      <c r="F144" s="136">
        <v>35</v>
      </c>
      <c r="G144" s="136">
        <v>45</v>
      </c>
      <c r="H144" s="136">
        <v>43</v>
      </c>
      <c r="I144" s="136">
        <v>1</v>
      </c>
      <c r="J144" s="136">
        <v>0</v>
      </c>
      <c r="K144" s="136">
        <v>0</v>
      </c>
      <c r="L144" s="95">
        <f>SUM(E144:K144)</f>
        <v>136</v>
      </c>
    </row>
    <row r="148" spans="5:12" ht="11.25" customHeight="1">
      <c r="E148" s="133"/>
      <c r="F148" s="133"/>
      <c r="G148" s="133"/>
      <c r="H148" s="133"/>
      <c r="I148" s="133"/>
      <c r="J148" s="133"/>
      <c r="K148" s="133"/>
      <c r="L148" s="133"/>
    </row>
    <row r="152" spans="5:12" ht="11.25" customHeight="1">
      <c r="E152" s="133"/>
      <c r="F152" s="133"/>
      <c r="G152" s="133"/>
      <c r="H152" s="133"/>
      <c r="I152" s="133"/>
      <c r="J152" s="133"/>
      <c r="K152" s="133"/>
      <c r="L152" s="133"/>
    </row>
  </sheetData>
  <sheetProtection/>
  <mergeCells count="4">
    <mergeCell ref="A1:L1"/>
    <mergeCell ref="A2:L2"/>
    <mergeCell ref="A3:L3"/>
    <mergeCell ref="F6:J6"/>
  </mergeCells>
  <printOptions/>
  <pageMargins left="0.6" right="0.5" top="0.4" bottom="0.53" header="0.3" footer="0.3"/>
  <pageSetup horizontalDpi="600" verticalDpi="600" orientation="portrait" r:id="rId1"/>
  <headerFooter>
    <oddFooter>&amp;C- &amp;P+10 -</oddFooter>
  </headerFooter>
  <rowBreaks count="1" manualBreakCount="1">
    <brk id="105" max="11" man="1"/>
  </rowBreaks>
  <ignoredErrors>
    <ignoredError sqref="L46 L100:L14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L79"/>
  <sheetViews>
    <sheetView showGridLines="0" workbookViewId="0" topLeftCell="A1">
      <selection activeCell="A1" sqref="A1:H1"/>
    </sheetView>
  </sheetViews>
  <sheetFormatPr defaultColWidth="9.33203125" defaultRowHeight="12.75"/>
  <cols>
    <col min="1" max="1" width="3.16015625" style="28" customWidth="1"/>
    <col min="2" max="2" width="2.83203125" style="76" customWidth="1"/>
    <col min="3" max="3" width="7.33203125" style="28" customWidth="1"/>
    <col min="4" max="4" width="63.33203125" style="28" customWidth="1"/>
    <col min="5" max="5" width="7.83203125" style="73" customWidth="1"/>
    <col min="6" max="7" width="7.33203125" style="73" customWidth="1"/>
    <col min="8" max="9" width="7.33203125" style="28" customWidth="1"/>
    <col min="10" max="17" width="4.33203125" style="28" customWidth="1"/>
    <col min="18" max="16384" width="9.33203125" style="28" customWidth="1"/>
  </cols>
  <sheetData>
    <row r="1" spans="1:10" ht="12">
      <c r="A1" s="128" t="s">
        <v>40</v>
      </c>
      <c r="B1" s="128"/>
      <c r="C1" s="128"/>
      <c r="D1" s="128"/>
      <c r="E1" s="128"/>
      <c r="F1" s="128"/>
      <c r="G1" s="128"/>
      <c r="H1" s="128"/>
      <c r="I1" s="30"/>
      <c r="J1" s="30"/>
    </row>
    <row r="2" spans="1:10" ht="12">
      <c r="A2" s="128" t="s">
        <v>22</v>
      </c>
      <c r="B2" s="128"/>
      <c r="C2" s="128"/>
      <c r="D2" s="128"/>
      <c r="E2" s="128"/>
      <c r="F2" s="128"/>
      <c r="G2" s="128"/>
      <c r="H2" s="128"/>
      <c r="I2" s="30"/>
      <c r="J2" s="30"/>
    </row>
    <row r="3" spans="1:10" ht="12">
      <c r="A3" s="128" t="s">
        <v>696</v>
      </c>
      <c r="B3" s="128"/>
      <c r="C3" s="128"/>
      <c r="D3" s="128"/>
      <c r="E3" s="128"/>
      <c r="F3" s="128"/>
      <c r="G3" s="128"/>
      <c r="H3" s="128"/>
      <c r="I3" s="30"/>
      <c r="J3" s="30"/>
    </row>
    <row r="4" ht="12">
      <c r="A4" s="54"/>
    </row>
    <row r="5" spans="3:10" ht="12">
      <c r="C5" s="46"/>
      <c r="E5" s="74" t="s">
        <v>6</v>
      </c>
      <c r="F5" s="74" t="s">
        <v>54</v>
      </c>
      <c r="G5" s="74" t="s">
        <v>55</v>
      </c>
      <c r="H5" s="45" t="s">
        <v>1</v>
      </c>
      <c r="I5" s="45"/>
      <c r="J5" s="45"/>
    </row>
    <row r="6" spans="1:10" ht="12">
      <c r="A6" s="76" t="s">
        <v>10</v>
      </c>
      <c r="E6" s="112">
        <f>E7+E27+E57+E63+E76</f>
        <v>266</v>
      </c>
      <c r="F6" s="112">
        <f>F7+F27+F57+F63+F76</f>
        <v>1</v>
      </c>
      <c r="G6" s="112">
        <f>G7+G27+G57+G63+G76</f>
        <v>11</v>
      </c>
      <c r="H6" s="112">
        <f>H7+H27+H57+H63+H76</f>
        <v>278</v>
      </c>
      <c r="I6" s="46"/>
      <c r="J6" s="46"/>
    </row>
    <row r="7" spans="1:10" ht="12">
      <c r="A7" s="46" t="s">
        <v>9</v>
      </c>
      <c r="B7" s="77"/>
      <c r="C7" s="46"/>
      <c r="D7" s="46"/>
      <c r="E7" s="98">
        <f>E8+E11+E13+E15+E20+E22</f>
        <v>41</v>
      </c>
      <c r="F7" s="98">
        <f>F8+F11+F13+F15+F20+F22</f>
        <v>0</v>
      </c>
      <c r="G7" s="98">
        <f>G8+G11+G13+G15+G20+G22</f>
        <v>0</v>
      </c>
      <c r="H7" s="99">
        <f>SUM(E7:G7)</f>
        <v>41</v>
      </c>
      <c r="I7" s="29"/>
      <c r="J7" s="29"/>
    </row>
    <row r="8" spans="2:12" ht="12">
      <c r="B8" s="76" t="s">
        <v>73</v>
      </c>
      <c r="E8" s="95">
        <f>SUM(E9:E10)</f>
        <v>4</v>
      </c>
      <c r="F8" s="95">
        <f>SUM(F9:F9)</f>
        <v>0</v>
      </c>
      <c r="G8" s="95">
        <f>SUM(G9:G9)</f>
        <v>0</v>
      </c>
      <c r="H8" s="92">
        <f>SUM(E8:G8)</f>
        <v>4</v>
      </c>
      <c r="I8" s="2"/>
      <c r="J8" s="2"/>
      <c r="K8" s="2"/>
      <c r="L8" s="2"/>
    </row>
    <row r="9" spans="3:12" ht="12">
      <c r="C9" s="28" t="s">
        <v>82</v>
      </c>
      <c r="D9" s="28" t="s">
        <v>708</v>
      </c>
      <c r="E9" s="95">
        <v>2</v>
      </c>
      <c r="F9" s="95">
        <v>0</v>
      </c>
      <c r="G9" s="95">
        <v>0</v>
      </c>
      <c r="H9" s="92">
        <f aca="true" t="shared" si="0" ref="H9:H55">SUM(E9:G9)</f>
        <v>2</v>
      </c>
      <c r="I9" s="2"/>
      <c r="J9" s="2"/>
      <c r="K9" s="2"/>
      <c r="L9" s="2"/>
    </row>
    <row r="10" spans="3:12" ht="12">
      <c r="C10" s="28" t="s">
        <v>709</v>
      </c>
      <c r="D10" s="28" t="s">
        <v>753</v>
      </c>
      <c r="E10" s="95">
        <v>2</v>
      </c>
      <c r="F10" s="95">
        <v>0</v>
      </c>
      <c r="G10" s="95">
        <v>0</v>
      </c>
      <c r="H10" s="92">
        <f t="shared" si="0"/>
        <v>2</v>
      </c>
      <c r="I10" s="2"/>
      <c r="J10" s="2"/>
      <c r="K10" s="2"/>
      <c r="L10" s="2"/>
    </row>
    <row r="11" spans="2:12" ht="12">
      <c r="B11" s="76" t="s">
        <v>93</v>
      </c>
      <c r="E11" s="95">
        <f>SUM(E12)</f>
        <v>2</v>
      </c>
      <c r="F11" s="95">
        <f>SUM(F12)</f>
        <v>0</v>
      </c>
      <c r="G11" s="95">
        <f>SUM(G12)</f>
        <v>0</v>
      </c>
      <c r="H11" s="92">
        <f t="shared" si="0"/>
        <v>2</v>
      </c>
      <c r="I11" s="2"/>
      <c r="J11" s="2"/>
      <c r="K11" s="2"/>
      <c r="L11" s="2"/>
    </row>
    <row r="12" spans="3:12" ht="12.75">
      <c r="C12" s="28" t="s">
        <v>94</v>
      </c>
      <c r="D12" s="28" t="s">
        <v>95</v>
      </c>
      <c r="E12" s="90">
        <v>2</v>
      </c>
      <c r="F12" s="90">
        <v>0</v>
      </c>
      <c r="G12" s="90">
        <v>0</v>
      </c>
      <c r="H12" s="92">
        <f t="shared" si="0"/>
        <v>2</v>
      </c>
      <c r="I12" s="2"/>
      <c r="J12" s="2"/>
      <c r="K12" s="2"/>
      <c r="L12" s="2"/>
    </row>
    <row r="13" spans="2:12" ht="12">
      <c r="B13" s="76" t="s">
        <v>96</v>
      </c>
      <c r="E13" s="95">
        <f>SUM(E14:E14)</f>
        <v>3</v>
      </c>
      <c r="F13" s="95">
        <f>SUM(F14:F14)</f>
        <v>0</v>
      </c>
      <c r="G13" s="95">
        <f>SUM(G14:G14)</f>
        <v>0</v>
      </c>
      <c r="H13" s="92">
        <f t="shared" si="0"/>
        <v>3</v>
      </c>
      <c r="I13" s="2"/>
      <c r="J13" s="2"/>
      <c r="K13" s="2"/>
      <c r="L13" s="2"/>
    </row>
    <row r="14" spans="3:12" ht="12.75">
      <c r="C14" s="28" t="s">
        <v>97</v>
      </c>
      <c r="D14" s="28" t="s">
        <v>98</v>
      </c>
      <c r="E14" s="90">
        <v>3</v>
      </c>
      <c r="F14" s="90">
        <v>0</v>
      </c>
      <c r="G14" s="90">
        <v>0</v>
      </c>
      <c r="H14" s="92">
        <f t="shared" si="0"/>
        <v>3</v>
      </c>
      <c r="I14" s="2"/>
      <c r="J14" s="2"/>
      <c r="K14" s="2"/>
      <c r="L14" s="2"/>
    </row>
    <row r="15" spans="2:12" ht="12">
      <c r="B15" s="76" t="s">
        <v>575</v>
      </c>
      <c r="E15" s="95">
        <f>SUM(E16:E19)</f>
        <v>16</v>
      </c>
      <c r="F15" s="95">
        <f>SUM(F16:F19)</f>
        <v>0</v>
      </c>
      <c r="G15" s="95">
        <f>SUM(G16:G19)</f>
        <v>0</v>
      </c>
      <c r="H15" s="92">
        <f t="shared" si="0"/>
        <v>16</v>
      </c>
      <c r="I15" s="2"/>
      <c r="J15" s="2"/>
      <c r="K15" s="2"/>
      <c r="L15" s="2"/>
    </row>
    <row r="16" spans="3:12" ht="12.75">
      <c r="C16" s="28" t="s">
        <v>123</v>
      </c>
      <c r="D16" s="28" t="s">
        <v>124</v>
      </c>
      <c r="E16" s="90">
        <v>10</v>
      </c>
      <c r="F16" s="90">
        <v>0</v>
      </c>
      <c r="G16" s="90">
        <v>0</v>
      </c>
      <c r="H16" s="92">
        <f>SUM(E16:G16)</f>
        <v>10</v>
      </c>
      <c r="I16" s="2"/>
      <c r="J16" s="2"/>
      <c r="K16" s="2"/>
      <c r="L16" s="2"/>
    </row>
    <row r="17" spans="3:12" ht="12.75">
      <c r="C17" s="28" t="s">
        <v>125</v>
      </c>
      <c r="D17" s="28" t="s">
        <v>754</v>
      </c>
      <c r="E17" s="90">
        <v>1</v>
      </c>
      <c r="F17" s="90">
        <v>0</v>
      </c>
      <c r="G17" s="90">
        <v>0</v>
      </c>
      <c r="H17" s="92">
        <f t="shared" si="0"/>
        <v>1</v>
      </c>
      <c r="I17" s="2"/>
      <c r="J17" s="2"/>
      <c r="K17" s="2"/>
      <c r="L17" s="2"/>
    </row>
    <row r="18" spans="3:12" ht="12.75">
      <c r="C18" s="28" t="s">
        <v>127</v>
      </c>
      <c r="D18" s="28" t="s">
        <v>571</v>
      </c>
      <c r="E18" s="90">
        <v>4</v>
      </c>
      <c r="F18" s="90">
        <v>0</v>
      </c>
      <c r="G18" s="90">
        <v>0</v>
      </c>
      <c r="H18" s="92">
        <f t="shared" si="0"/>
        <v>4</v>
      </c>
      <c r="I18" s="2"/>
      <c r="J18" s="2"/>
      <c r="K18" s="2"/>
      <c r="L18" s="2"/>
    </row>
    <row r="19" spans="3:12" ht="12.75">
      <c r="C19" s="28" t="s">
        <v>128</v>
      </c>
      <c r="D19" s="28" t="s">
        <v>570</v>
      </c>
      <c r="E19" s="90">
        <v>1</v>
      </c>
      <c r="F19" s="90">
        <v>0</v>
      </c>
      <c r="G19" s="90">
        <v>0</v>
      </c>
      <c r="H19" s="92">
        <f t="shared" si="0"/>
        <v>1</v>
      </c>
      <c r="I19" s="2"/>
      <c r="J19" s="2"/>
      <c r="K19" s="2"/>
      <c r="L19" s="2"/>
    </row>
    <row r="20" spans="2:12" ht="12">
      <c r="B20" s="76" t="s">
        <v>527</v>
      </c>
      <c r="E20" s="95">
        <f>SUM(E21:E21)</f>
        <v>1</v>
      </c>
      <c r="F20" s="95">
        <f>SUM(F21:F21)</f>
        <v>0</v>
      </c>
      <c r="G20" s="95">
        <f>SUM(G21:G21)</f>
        <v>0</v>
      </c>
      <c r="H20" s="92">
        <f>SUM(E20:G20)</f>
        <v>1</v>
      </c>
      <c r="I20" s="2"/>
      <c r="J20" s="2"/>
      <c r="K20" s="2"/>
      <c r="L20" s="2"/>
    </row>
    <row r="21" spans="3:12" ht="12.75">
      <c r="C21" s="72" t="s">
        <v>653</v>
      </c>
      <c r="D21" s="28" t="s">
        <v>665</v>
      </c>
      <c r="E21" s="90">
        <v>1</v>
      </c>
      <c r="F21" s="90">
        <v>0</v>
      </c>
      <c r="G21" s="90">
        <v>0</v>
      </c>
      <c r="H21" s="92">
        <f>SUM(E21:G21)</f>
        <v>1</v>
      </c>
      <c r="I21" s="2"/>
      <c r="J21" s="2"/>
      <c r="K21" s="2"/>
      <c r="L21" s="2"/>
    </row>
    <row r="22" spans="2:12" ht="12">
      <c r="B22" s="76" t="s">
        <v>150</v>
      </c>
      <c r="E22" s="95">
        <f>SUM(E23:E26)</f>
        <v>15</v>
      </c>
      <c r="F22" s="95">
        <f>SUM(F23:F26)</f>
        <v>0</v>
      </c>
      <c r="G22" s="95">
        <f>SUM(G23:G26)</f>
        <v>0</v>
      </c>
      <c r="H22" s="92">
        <f t="shared" si="0"/>
        <v>15</v>
      </c>
      <c r="I22" s="2"/>
      <c r="J22" s="2"/>
      <c r="K22" s="2"/>
      <c r="L22" s="2"/>
    </row>
    <row r="23" spans="3:12" ht="12.75">
      <c r="C23" s="28" t="s">
        <v>156</v>
      </c>
      <c r="D23" s="73" t="s">
        <v>644</v>
      </c>
      <c r="E23" s="90">
        <v>1</v>
      </c>
      <c r="F23" s="90">
        <v>0</v>
      </c>
      <c r="G23" s="90">
        <v>0</v>
      </c>
      <c r="H23" s="92">
        <f t="shared" si="0"/>
        <v>1</v>
      </c>
      <c r="I23" s="2"/>
      <c r="J23" s="2"/>
      <c r="K23" s="2"/>
      <c r="L23" s="2"/>
    </row>
    <row r="24" spans="3:12" ht="12">
      <c r="C24" s="28" t="s">
        <v>158</v>
      </c>
      <c r="D24" s="28" t="s">
        <v>152</v>
      </c>
      <c r="E24" s="95">
        <v>2</v>
      </c>
      <c r="F24" s="95">
        <v>0</v>
      </c>
      <c r="G24" s="95">
        <v>0</v>
      </c>
      <c r="H24" s="92">
        <f t="shared" si="0"/>
        <v>2</v>
      </c>
      <c r="I24" s="2"/>
      <c r="J24" s="2"/>
      <c r="K24" s="2"/>
      <c r="L24" s="2"/>
    </row>
    <row r="25" spans="3:12" ht="12">
      <c r="C25" s="28" t="s">
        <v>159</v>
      </c>
      <c r="D25" s="73" t="s">
        <v>645</v>
      </c>
      <c r="E25" s="95">
        <v>1</v>
      </c>
      <c r="F25" s="95">
        <v>0</v>
      </c>
      <c r="G25" s="95">
        <v>0</v>
      </c>
      <c r="H25" s="92">
        <f t="shared" si="0"/>
        <v>1</v>
      </c>
      <c r="I25" s="2"/>
      <c r="J25" s="2"/>
      <c r="K25" s="2"/>
      <c r="L25" s="2"/>
    </row>
    <row r="26" spans="3:12" ht="12.75">
      <c r="C26" s="28" t="s">
        <v>161</v>
      </c>
      <c r="D26" s="28" t="s">
        <v>162</v>
      </c>
      <c r="E26" s="90">
        <v>11</v>
      </c>
      <c r="F26" s="90">
        <v>0</v>
      </c>
      <c r="G26" s="90">
        <v>0</v>
      </c>
      <c r="H26" s="92">
        <f t="shared" si="0"/>
        <v>11</v>
      </c>
      <c r="I26" s="2"/>
      <c r="J26" s="2"/>
      <c r="K26" s="2"/>
      <c r="L26" s="2"/>
    </row>
    <row r="27" spans="1:12" ht="12">
      <c r="A27" s="46" t="s">
        <v>16</v>
      </c>
      <c r="B27" s="77"/>
      <c r="C27" s="46"/>
      <c r="D27" s="46"/>
      <c r="E27" s="100">
        <f>E28+E31+E34+E37+E39+E41+E43+E47+E49+E54</f>
        <v>33</v>
      </c>
      <c r="F27" s="100">
        <f>F28+F31+F34+F37+F39+F41+F43+F47+F49+F54</f>
        <v>0</v>
      </c>
      <c r="G27" s="100">
        <f>G28+G31+G34+G37+G39+G41+G43+G47+G49+G54</f>
        <v>7</v>
      </c>
      <c r="H27" s="100">
        <f>H28+H31+H34+H37+H39+H41+H43+H47+H49+H54</f>
        <v>40</v>
      </c>
      <c r="I27" s="2"/>
      <c r="J27" s="2"/>
      <c r="K27" s="2"/>
      <c r="L27" s="2"/>
    </row>
    <row r="28" spans="2:12" ht="12">
      <c r="B28" s="76" t="s">
        <v>171</v>
      </c>
      <c r="E28" s="95">
        <f>SUM(E29:E30)</f>
        <v>3</v>
      </c>
      <c r="F28" s="95">
        <f>SUM(F29:F29)</f>
        <v>0</v>
      </c>
      <c r="G28" s="95">
        <f>SUM(G29:G29)</f>
        <v>0</v>
      </c>
      <c r="H28" s="92">
        <f t="shared" si="0"/>
        <v>3</v>
      </c>
      <c r="I28" s="2"/>
      <c r="J28" s="2"/>
      <c r="K28" s="2"/>
      <c r="L28" s="2"/>
    </row>
    <row r="29" spans="3:12" ht="12.75">
      <c r="C29" s="28" t="s">
        <v>172</v>
      </c>
      <c r="D29" s="28" t="s">
        <v>173</v>
      </c>
      <c r="E29" s="90">
        <v>2</v>
      </c>
      <c r="F29" s="90">
        <v>0</v>
      </c>
      <c r="G29" s="90">
        <v>0</v>
      </c>
      <c r="H29" s="92">
        <f t="shared" si="0"/>
        <v>2</v>
      </c>
      <c r="I29" s="2"/>
      <c r="J29" s="2"/>
      <c r="K29" s="2"/>
      <c r="L29" s="2"/>
    </row>
    <row r="30" spans="3:12" ht="12">
      <c r="C30" s="28" t="s">
        <v>635</v>
      </c>
      <c r="D30" s="28" t="s">
        <v>642</v>
      </c>
      <c r="E30" s="95">
        <v>1</v>
      </c>
      <c r="F30" s="95">
        <v>0</v>
      </c>
      <c r="G30" s="95">
        <v>0</v>
      </c>
      <c r="H30" s="92">
        <f t="shared" si="0"/>
        <v>1</v>
      </c>
      <c r="I30" s="2"/>
      <c r="J30" s="2"/>
      <c r="K30" s="2"/>
      <c r="L30" s="2"/>
    </row>
    <row r="31" spans="2:12" ht="12">
      <c r="B31" s="76" t="s">
        <v>182</v>
      </c>
      <c r="E31" s="95">
        <f>SUM(E32:E33)</f>
        <v>2</v>
      </c>
      <c r="F31" s="95">
        <f>SUM(F32:F33)</f>
        <v>0</v>
      </c>
      <c r="G31" s="95">
        <f>SUM(G32:G33)</f>
        <v>0</v>
      </c>
      <c r="H31" s="92">
        <f t="shared" si="0"/>
        <v>2</v>
      </c>
      <c r="I31" s="2"/>
      <c r="J31" s="2"/>
      <c r="K31" s="2"/>
      <c r="L31" s="2"/>
    </row>
    <row r="32" spans="3:12" ht="12">
      <c r="C32" s="28" t="s">
        <v>183</v>
      </c>
      <c r="D32" s="28" t="s">
        <v>755</v>
      </c>
      <c r="E32" s="95">
        <v>1</v>
      </c>
      <c r="F32" s="95">
        <v>0</v>
      </c>
      <c r="G32" s="95">
        <v>0</v>
      </c>
      <c r="H32" s="92">
        <f t="shared" si="0"/>
        <v>1</v>
      </c>
      <c r="I32" s="2"/>
      <c r="J32" s="2"/>
      <c r="K32" s="2"/>
      <c r="L32" s="2"/>
    </row>
    <row r="33" spans="3:8" ht="12.75">
      <c r="C33" s="72" t="s">
        <v>187</v>
      </c>
      <c r="D33" s="28" t="s">
        <v>666</v>
      </c>
      <c r="E33" s="90">
        <v>1</v>
      </c>
      <c r="F33" s="90">
        <v>0</v>
      </c>
      <c r="G33" s="90">
        <v>0</v>
      </c>
      <c r="H33" s="92">
        <f t="shared" si="0"/>
        <v>1</v>
      </c>
    </row>
    <row r="34" spans="2:12" ht="12">
      <c r="B34" s="76" t="s">
        <v>193</v>
      </c>
      <c r="E34" s="95">
        <f>SUM(E35:E36)</f>
        <v>1</v>
      </c>
      <c r="F34" s="95">
        <f>SUM(F35:F36)</f>
        <v>0</v>
      </c>
      <c r="G34" s="95">
        <f>SUM(G35:G36)</f>
        <v>1</v>
      </c>
      <c r="H34" s="92">
        <f t="shared" si="0"/>
        <v>2</v>
      </c>
      <c r="I34" s="2"/>
      <c r="J34" s="2"/>
      <c r="K34" s="2"/>
      <c r="L34" s="2"/>
    </row>
    <row r="35" spans="3:12" ht="12.75">
      <c r="C35" s="28" t="s">
        <v>198</v>
      </c>
      <c r="D35" s="28" t="s">
        <v>756</v>
      </c>
      <c r="E35" s="90">
        <v>1</v>
      </c>
      <c r="F35" s="90">
        <v>0</v>
      </c>
      <c r="G35" s="90">
        <v>0</v>
      </c>
      <c r="H35" s="92">
        <f t="shared" si="0"/>
        <v>1</v>
      </c>
      <c r="I35" s="2"/>
      <c r="J35" s="2"/>
      <c r="K35" s="2"/>
      <c r="L35" s="2"/>
    </row>
    <row r="36" spans="3:12" ht="12">
      <c r="C36" s="28" t="s">
        <v>194</v>
      </c>
      <c r="D36" s="28" t="s">
        <v>195</v>
      </c>
      <c r="E36" s="95">
        <v>0</v>
      </c>
      <c r="F36" s="95">
        <v>0</v>
      </c>
      <c r="G36" s="95">
        <v>1</v>
      </c>
      <c r="H36" s="92">
        <f t="shared" si="0"/>
        <v>1</v>
      </c>
      <c r="I36" s="2"/>
      <c r="J36" s="2"/>
      <c r="K36" s="2"/>
      <c r="L36" s="2"/>
    </row>
    <row r="37" spans="2:12" ht="12">
      <c r="B37" s="76" t="s">
        <v>207</v>
      </c>
      <c r="E37" s="95">
        <f>SUM(E38)</f>
        <v>1</v>
      </c>
      <c r="F37" s="95">
        <f>SUM(F38)</f>
        <v>0</v>
      </c>
      <c r="G37" s="95">
        <f>SUM(G38)</f>
        <v>0</v>
      </c>
      <c r="H37" s="92">
        <f t="shared" si="0"/>
        <v>1</v>
      </c>
      <c r="I37" s="2"/>
      <c r="J37" s="2"/>
      <c r="K37" s="2"/>
      <c r="L37" s="2"/>
    </row>
    <row r="38" spans="3:12" ht="12.75">
      <c r="C38" s="28" t="s">
        <v>216</v>
      </c>
      <c r="D38" s="28" t="s">
        <v>217</v>
      </c>
      <c r="E38" s="90">
        <v>1</v>
      </c>
      <c r="F38" s="90">
        <v>0</v>
      </c>
      <c r="G38" s="90">
        <v>0</v>
      </c>
      <c r="H38" s="92">
        <f t="shared" si="0"/>
        <v>1</v>
      </c>
      <c r="I38" s="2"/>
      <c r="J38" s="2"/>
      <c r="K38" s="2"/>
      <c r="L38" s="2"/>
    </row>
    <row r="39" spans="2:12" ht="12">
      <c r="B39" s="76" t="s">
        <v>218</v>
      </c>
      <c r="E39" s="95">
        <f>SUM(E40)</f>
        <v>6</v>
      </c>
      <c r="F39" s="95">
        <f>SUM(F40)</f>
        <v>0</v>
      </c>
      <c r="G39" s="95">
        <f>SUM(G40)</f>
        <v>0</v>
      </c>
      <c r="H39" s="92">
        <f t="shared" si="0"/>
        <v>6</v>
      </c>
      <c r="I39" s="2"/>
      <c r="J39" s="2"/>
      <c r="K39" s="2"/>
      <c r="L39" s="2"/>
    </row>
    <row r="40" spans="3:12" ht="12.75">
      <c r="C40" s="28" t="s">
        <v>219</v>
      </c>
      <c r="D40" s="28" t="s">
        <v>220</v>
      </c>
      <c r="E40" s="90">
        <v>6</v>
      </c>
      <c r="F40" s="90">
        <v>0</v>
      </c>
      <c r="G40" s="90">
        <v>0</v>
      </c>
      <c r="H40" s="92">
        <f t="shared" si="0"/>
        <v>6</v>
      </c>
      <c r="I40" s="2"/>
      <c r="J40" s="2"/>
      <c r="K40" s="2"/>
      <c r="L40" s="2"/>
    </row>
    <row r="41" spans="2:12" ht="12">
      <c r="B41" s="76" t="s">
        <v>234</v>
      </c>
      <c r="E41" s="95">
        <f>SUM(E42)</f>
        <v>1</v>
      </c>
      <c r="F41" s="95">
        <f>SUM(F42)</f>
        <v>0</v>
      </c>
      <c r="G41" s="95">
        <f>SUM(G42)</f>
        <v>0</v>
      </c>
      <c r="H41" s="92">
        <f t="shared" si="0"/>
        <v>1</v>
      </c>
      <c r="I41" s="2"/>
      <c r="J41" s="2"/>
      <c r="K41" s="2"/>
      <c r="L41" s="2"/>
    </row>
    <row r="42" spans="3:12" ht="12.75">
      <c r="C42" s="28" t="s">
        <v>233</v>
      </c>
      <c r="D42" s="28" t="s">
        <v>234</v>
      </c>
      <c r="E42" s="90">
        <v>1</v>
      </c>
      <c r="F42" s="90">
        <v>0</v>
      </c>
      <c r="G42" s="90">
        <v>0</v>
      </c>
      <c r="H42" s="92">
        <f t="shared" si="0"/>
        <v>1</v>
      </c>
      <c r="I42" s="2"/>
      <c r="J42" s="2"/>
      <c r="K42" s="2"/>
      <c r="L42" s="2"/>
    </row>
    <row r="43" spans="2:12" ht="12">
      <c r="B43" s="76" t="s">
        <v>239</v>
      </c>
      <c r="E43" s="95">
        <f>SUM(E44:E46)</f>
        <v>14</v>
      </c>
      <c r="F43" s="95">
        <f>SUM(F44:F46)</f>
        <v>0</v>
      </c>
      <c r="G43" s="95">
        <f>SUM(G44:G46)</f>
        <v>3</v>
      </c>
      <c r="H43" s="92">
        <f t="shared" si="0"/>
        <v>17</v>
      </c>
      <c r="I43" s="2"/>
      <c r="J43" s="2"/>
      <c r="K43" s="2"/>
      <c r="L43" s="2"/>
    </row>
    <row r="44" spans="3:12" ht="12.75">
      <c r="C44" s="72" t="s">
        <v>242</v>
      </c>
      <c r="D44" s="28" t="s">
        <v>668</v>
      </c>
      <c r="E44" s="90">
        <v>3</v>
      </c>
      <c r="F44" s="90">
        <v>0</v>
      </c>
      <c r="G44" s="90">
        <v>0</v>
      </c>
      <c r="H44" s="92">
        <f t="shared" si="0"/>
        <v>3</v>
      </c>
      <c r="I44" s="2"/>
      <c r="J44" s="2"/>
      <c r="K44" s="2"/>
      <c r="L44" s="2"/>
    </row>
    <row r="45" spans="3:12" ht="12.75">
      <c r="C45" s="28" t="s">
        <v>244</v>
      </c>
      <c r="D45" s="28" t="s">
        <v>245</v>
      </c>
      <c r="E45" s="90">
        <v>11</v>
      </c>
      <c r="F45" s="90">
        <v>0</v>
      </c>
      <c r="G45" s="90">
        <v>0</v>
      </c>
      <c r="H45" s="92">
        <f t="shared" si="0"/>
        <v>11</v>
      </c>
      <c r="I45" s="2"/>
      <c r="J45" s="2"/>
      <c r="K45" s="2"/>
      <c r="L45" s="2"/>
    </row>
    <row r="46" spans="3:8" ht="12.75">
      <c r="C46" s="72" t="s">
        <v>240</v>
      </c>
      <c r="D46" s="28" t="s">
        <v>667</v>
      </c>
      <c r="E46" s="90">
        <v>0</v>
      </c>
      <c r="F46" s="90">
        <v>0</v>
      </c>
      <c r="G46" s="90">
        <v>3</v>
      </c>
      <c r="H46" s="92">
        <f t="shared" si="0"/>
        <v>3</v>
      </c>
    </row>
    <row r="47" spans="2:12" ht="12">
      <c r="B47" s="76" t="s">
        <v>654</v>
      </c>
      <c r="E47" s="95">
        <f>SUM(E48:E48)</f>
        <v>1</v>
      </c>
      <c r="F47" s="95">
        <f>SUM(F48:F48)</f>
        <v>0</v>
      </c>
      <c r="G47" s="95">
        <f>SUM(G48:G48)</f>
        <v>0</v>
      </c>
      <c r="H47" s="92">
        <f t="shared" si="0"/>
        <v>1</v>
      </c>
      <c r="I47" s="2"/>
      <c r="J47" s="2"/>
      <c r="K47" s="2"/>
      <c r="L47" s="2"/>
    </row>
    <row r="48" spans="3:12" ht="12.75">
      <c r="C48" s="72" t="s">
        <v>285</v>
      </c>
      <c r="D48" s="28" t="s">
        <v>669</v>
      </c>
      <c r="E48" s="90">
        <v>1</v>
      </c>
      <c r="F48" s="90">
        <v>0</v>
      </c>
      <c r="G48" s="90">
        <v>0</v>
      </c>
      <c r="H48" s="92">
        <f t="shared" si="0"/>
        <v>1</v>
      </c>
      <c r="I48" s="2"/>
      <c r="J48" s="2"/>
      <c r="K48" s="2"/>
      <c r="L48" s="2"/>
    </row>
    <row r="49" spans="2:12" ht="12">
      <c r="B49" s="76" t="s">
        <v>293</v>
      </c>
      <c r="E49" s="95">
        <f>SUM(E50:E53)</f>
        <v>1</v>
      </c>
      <c r="F49" s="95">
        <f>SUM(F50:F53)</f>
        <v>0</v>
      </c>
      <c r="G49" s="95">
        <f>SUM(G50:G53)</f>
        <v>3</v>
      </c>
      <c r="H49" s="92">
        <f t="shared" si="0"/>
        <v>4</v>
      </c>
      <c r="I49" s="2"/>
      <c r="J49" s="2"/>
      <c r="K49" s="2"/>
      <c r="L49" s="2"/>
    </row>
    <row r="50" spans="3:12" ht="12.75">
      <c r="C50" s="28" t="s">
        <v>294</v>
      </c>
      <c r="D50" s="28" t="s">
        <v>295</v>
      </c>
      <c r="E50" s="90">
        <v>0</v>
      </c>
      <c r="F50" s="90">
        <v>0</v>
      </c>
      <c r="G50" s="90">
        <v>1</v>
      </c>
      <c r="H50" s="92">
        <f t="shared" si="0"/>
        <v>1</v>
      </c>
      <c r="I50" s="2"/>
      <c r="J50" s="2"/>
      <c r="K50" s="2"/>
      <c r="L50" s="2"/>
    </row>
    <row r="51" spans="3:12" ht="12.75">
      <c r="C51" s="72" t="s">
        <v>301</v>
      </c>
      <c r="D51" s="73" t="s">
        <v>643</v>
      </c>
      <c r="E51" s="90">
        <v>1</v>
      </c>
      <c r="F51" s="90">
        <v>0</v>
      </c>
      <c r="G51" s="90">
        <v>0</v>
      </c>
      <c r="H51" s="92">
        <f t="shared" si="0"/>
        <v>1</v>
      </c>
      <c r="I51" s="2"/>
      <c r="J51" s="2"/>
      <c r="K51" s="2"/>
      <c r="L51" s="2"/>
    </row>
    <row r="52" spans="3:12" ht="12.75">
      <c r="C52" s="28" t="s">
        <v>305</v>
      </c>
      <c r="D52" s="28" t="s">
        <v>306</v>
      </c>
      <c r="E52" s="90">
        <v>0</v>
      </c>
      <c r="F52" s="90">
        <v>0</v>
      </c>
      <c r="G52" s="90">
        <v>1</v>
      </c>
      <c r="H52" s="92">
        <f t="shared" si="0"/>
        <v>1</v>
      </c>
      <c r="I52" s="2"/>
      <c r="J52" s="2"/>
      <c r="K52" s="2"/>
      <c r="L52" s="2"/>
    </row>
    <row r="53" spans="3:8" ht="12.75">
      <c r="C53" s="72" t="s">
        <v>298</v>
      </c>
      <c r="D53" s="28" t="s">
        <v>671</v>
      </c>
      <c r="E53" s="90">
        <v>0</v>
      </c>
      <c r="F53" s="90">
        <v>0</v>
      </c>
      <c r="G53" s="90">
        <v>1</v>
      </c>
      <c r="H53" s="92">
        <f t="shared" si="0"/>
        <v>1</v>
      </c>
    </row>
    <row r="54" spans="2:12" ht="12">
      <c r="B54" s="76" t="s">
        <v>309</v>
      </c>
      <c r="E54" s="95">
        <f>SUM(E55)</f>
        <v>3</v>
      </c>
      <c r="F54" s="95">
        <f>SUM(F55)</f>
        <v>0</v>
      </c>
      <c r="G54" s="95">
        <f>SUM(G55)</f>
        <v>0</v>
      </c>
      <c r="H54" s="92">
        <f t="shared" si="0"/>
        <v>3</v>
      </c>
      <c r="I54" s="2"/>
      <c r="J54" s="2"/>
      <c r="K54" s="2"/>
      <c r="L54" s="2"/>
    </row>
    <row r="55" spans="3:12" ht="12.75">
      <c r="C55" s="28" t="s">
        <v>325</v>
      </c>
      <c r="D55" s="28" t="s">
        <v>326</v>
      </c>
      <c r="E55" s="90">
        <v>3</v>
      </c>
      <c r="F55" s="90">
        <v>0</v>
      </c>
      <c r="G55" s="90">
        <v>0</v>
      </c>
      <c r="H55" s="92">
        <f t="shared" si="0"/>
        <v>3</v>
      </c>
      <c r="I55" s="2"/>
      <c r="J55" s="2"/>
      <c r="K55" s="2"/>
      <c r="L55" s="2"/>
    </row>
    <row r="56" spans="5:12" ht="12">
      <c r="E56" s="95"/>
      <c r="F56" s="95"/>
      <c r="G56" s="95"/>
      <c r="H56" s="92"/>
      <c r="I56" s="2"/>
      <c r="J56" s="2"/>
      <c r="K56" s="2"/>
      <c r="L56" s="2"/>
    </row>
    <row r="57" spans="1:12" ht="12">
      <c r="A57" s="46" t="s">
        <v>20</v>
      </c>
      <c r="B57" s="77"/>
      <c r="C57" s="46"/>
      <c r="D57" s="46"/>
      <c r="E57" s="100">
        <f>E58+E60</f>
        <v>35</v>
      </c>
      <c r="F57" s="100">
        <f>F58+F60</f>
        <v>0</v>
      </c>
      <c r="G57" s="100">
        <f>G58+G60</f>
        <v>0</v>
      </c>
      <c r="H57" s="91">
        <f>SUM(E57:G57)</f>
        <v>35</v>
      </c>
      <c r="I57" s="2"/>
      <c r="J57" s="2"/>
      <c r="K57" s="2"/>
      <c r="L57" s="2"/>
    </row>
    <row r="58" spans="2:12" ht="12">
      <c r="B58" s="76" t="s">
        <v>351</v>
      </c>
      <c r="E58" s="95">
        <f>SUM(E59:E59)</f>
        <v>11</v>
      </c>
      <c r="F58" s="95">
        <f>SUM(F59:F59)</f>
        <v>0</v>
      </c>
      <c r="G58" s="95">
        <f>SUM(G59:G59)</f>
        <v>0</v>
      </c>
      <c r="H58" s="95">
        <f>SUM(H59:H59)</f>
        <v>11</v>
      </c>
      <c r="I58" s="2"/>
      <c r="J58" s="2"/>
      <c r="K58" s="2"/>
      <c r="L58" s="2"/>
    </row>
    <row r="59" spans="3:8" ht="12.75">
      <c r="C59" s="28" t="s">
        <v>356</v>
      </c>
      <c r="D59" s="28" t="s">
        <v>357</v>
      </c>
      <c r="E59" s="90">
        <v>11</v>
      </c>
      <c r="F59" s="90">
        <v>0</v>
      </c>
      <c r="G59" s="90">
        <v>0</v>
      </c>
      <c r="H59" s="92">
        <f>SUM(E59:G59)</f>
        <v>11</v>
      </c>
    </row>
    <row r="60" spans="2:12" ht="12">
      <c r="B60" s="76" t="s">
        <v>366</v>
      </c>
      <c r="E60" s="95">
        <f>SUM(E61)</f>
        <v>24</v>
      </c>
      <c r="F60" s="95">
        <f>SUM(F61)</f>
        <v>0</v>
      </c>
      <c r="G60" s="95">
        <f>SUM(G61)</f>
        <v>0</v>
      </c>
      <c r="H60" s="92">
        <f>SUM(E60:G60)</f>
        <v>24</v>
      </c>
      <c r="I60" s="2"/>
      <c r="J60" s="2"/>
      <c r="K60" s="2"/>
      <c r="L60" s="2"/>
    </row>
    <row r="61" spans="3:8" ht="12.75">
      <c r="C61" s="28" t="s">
        <v>367</v>
      </c>
      <c r="D61" s="28" t="s">
        <v>368</v>
      </c>
      <c r="E61" s="90">
        <v>24</v>
      </c>
      <c r="F61" s="90">
        <v>0</v>
      </c>
      <c r="G61" s="90">
        <v>0</v>
      </c>
      <c r="H61" s="92">
        <f>SUM(E61:G61)</f>
        <v>24</v>
      </c>
    </row>
    <row r="62" spans="5:12" ht="12">
      <c r="E62" s="95"/>
      <c r="F62" s="95"/>
      <c r="G62" s="95"/>
      <c r="H62" s="92"/>
      <c r="I62" s="2"/>
      <c r="J62" s="2"/>
      <c r="K62" s="2"/>
      <c r="L62" s="2"/>
    </row>
    <row r="63" spans="1:12" ht="12">
      <c r="A63" s="46" t="s">
        <v>19</v>
      </c>
      <c r="B63" s="77"/>
      <c r="C63" s="46"/>
      <c r="D63" s="46"/>
      <c r="E63" s="100">
        <f>E68+E64+E72</f>
        <v>19</v>
      </c>
      <c r="F63" s="100">
        <f>F68+F64+F72</f>
        <v>1</v>
      </c>
      <c r="G63" s="100">
        <f>G68+G64+G72</f>
        <v>4</v>
      </c>
      <c r="H63" s="91">
        <f>SUM(E63:G63)</f>
        <v>24</v>
      </c>
      <c r="I63" s="2"/>
      <c r="J63" s="2"/>
      <c r="K63" s="2"/>
      <c r="L63" s="2"/>
    </row>
    <row r="64" spans="2:12" ht="12">
      <c r="B64" s="76" t="s">
        <v>555</v>
      </c>
      <c r="E64" s="95">
        <f>SUM(E65:E67)</f>
        <v>1</v>
      </c>
      <c r="F64" s="95">
        <f>SUM(F65:F67)</f>
        <v>1</v>
      </c>
      <c r="G64" s="95">
        <f>SUM(G65:G67)</f>
        <v>3</v>
      </c>
      <c r="H64" s="95">
        <f>SUM(H65:H67)</f>
        <v>5</v>
      </c>
      <c r="I64" s="2"/>
      <c r="J64" s="2"/>
      <c r="K64" s="2"/>
      <c r="L64" s="2"/>
    </row>
    <row r="65" spans="3:12" ht="12.75">
      <c r="C65" s="28" t="s">
        <v>409</v>
      </c>
      <c r="D65" s="28" t="s">
        <v>410</v>
      </c>
      <c r="E65" s="90">
        <v>0</v>
      </c>
      <c r="F65" s="90">
        <v>0</v>
      </c>
      <c r="G65" s="90">
        <v>3</v>
      </c>
      <c r="H65" s="92">
        <f>SUM(E65:G65)</f>
        <v>3</v>
      </c>
      <c r="I65" s="2"/>
      <c r="J65" s="2"/>
      <c r="K65" s="2"/>
      <c r="L65" s="2"/>
    </row>
    <row r="66" spans="3:12" ht="12.75">
      <c r="C66" s="72" t="s">
        <v>405</v>
      </c>
      <c r="D66" s="28" t="s">
        <v>672</v>
      </c>
      <c r="E66" s="90">
        <v>1</v>
      </c>
      <c r="F66" s="90">
        <v>0</v>
      </c>
      <c r="G66" s="90">
        <v>0</v>
      </c>
      <c r="H66" s="92">
        <f>SUM(E66:G66)</f>
        <v>1</v>
      </c>
      <c r="I66" s="2"/>
      <c r="J66" s="2"/>
      <c r="K66" s="2"/>
      <c r="L66" s="2"/>
    </row>
    <row r="67" spans="3:12" ht="12.75">
      <c r="C67" s="72" t="s">
        <v>408</v>
      </c>
      <c r="D67" s="28" t="s">
        <v>757</v>
      </c>
      <c r="E67" s="90">
        <v>0</v>
      </c>
      <c r="F67" s="90">
        <v>1</v>
      </c>
      <c r="G67" s="90">
        <v>0</v>
      </c>
      <c r="H67" s="92">
        <f>SUM(E67:G67)</f>
        <v>1</v>
      </c>
      <c r="I67" s="2"/>
      <c r="J67" s="2"/>
      <c r="K67" s="2"/>
      <c r="L67" s="2"/>
    </row>
    <row r="68" spans="2:12" ht="12">
      <c r="B68" s="76" t="s">
        <v>698</v>
      </c>
      <c r="E68" s="95">
        <f>SUM(E69:E71)</f>
        <v>12</v>
      </c>
      <c r="F68" s="95">
        <f>SUM(F69:F71)</f>
        <v>0</v>
      </c>
      <c r="G68" s="95">
        <f>SUM(G69:G71)</f>
        <v>0</v>
      </c>
      <c r="H68" s="95">
        <f>SUM(H69:H71)</f>
        <v>12</v>
      </c>
      <c r="I68" s="2"/>
      <c r="J68" s="2"/>
      <c r="K68" s="2"/>
      <c r="L68" s="2"/>
    </row>
    <row r="69" spans="3:8" ht="12.75">
      <c r="C69" s="28" t="s">
        <v>402</v>
      </c>
      <c r="D69" s="28" t="s">
        <v>394</v>
      </c>
      <c r="E69" s="90">
        <v>7</v>
      </c>
      <c r="F69" s="90">
        <v>0</v>
      </c>
      <c r="G69" s="90">
        <v>0</v>
      </c>
      <c r="H69" s="92">
        <f>SUM(E69:G69)</f>
        <v>7</v>
      </c>
    </row>
    <row r="70" spans="3:12" ht="12.75">
      <c r="C70" s="28" t="s">
        <v>403</v>
      </c>
      <c r="D70" s="28" t="s">
        <v>404</v>
      </c>
      <c r="E70" s="90">
        <v>3</v>
      </c>
      <c r="F70" s="90">
        <v>0</v>
      </c>
      <c r="G70" s="90">
        <v>0</v>
      </c>
      <c r="H70" s="92">
        <f>SUM(E70:G70)</f>
        <v>3</v>
      </c>
      <c r="I70" s="2"/>
      <c r="J70" s="2"/>
      <c r="K70" s="2"/>
      <c r="L70" s="2"/>
    </row>
    <row r="71" spans="3:12" ht="12.75">
      <c r="C71" s="28" t="s">
        <v>392</v>
      </c>
      <c r="D71" s="28" t="s">
        <v>572</v>
      </c>
      <c r="E71" s="90">
        <v>2</v>
      </c>
      <c r="F71" s="90">
        <v>0</v>
      </c>
      <c r="G71" s="90">
        <v>0</v>
      </c>
      <c r="H71" s="92">
        <f>SUM(E71:G71)</f>
        <v>2</v>
      </c>
      <c r="I71" s="2"/>
      <c r="J71" s="2"/>
      <c r="K71" s="2"/>
      <c r="L71" s="2"/>
    </row>
    <row r="72" spans="2:12" ht="12">
      <c r="B72" s="76" t="s">
        <v>411</v>
      </c>
      <c r="E72" s="95">
        <f>SUM(E73:E74)</f>
        <v>6</v>
      </c>
      <c r="F72" s="95">
        <f>SUM(F73:F74)</f>
        <v>0</v>
      </c>
      <c r="G72" s="95">
        <f>SUM(G73:G74)</f>
        <v>1</v>
      </c>
      <c r="H72" s="95">
        <f>SUM(H73:H74)</f>
        <v>7</v>
      </c>
      <c r="I72" s="2"/>
      <c r="J72" s="2"/>
      <c r="K72" s="2"/>
      <c r="L72" s="2"/>
    </row>
    <row r="73" spans="3:12" ht="12.75">
      <c r="C73" s="28" t="s">
        <v>414</v>
      </c>
      <c r="D73" s="28" t="s">
        <v>415</v>
      </c>
      <c r="E73" s="90">
        <v>5</v>
      </c>
      <c r="F73" s="90">
        <v>0</v>
      </c>
      <c r="G73" s="90">
        <v>1</v>
      </c>
      <c r="H73" s="92">
        <f>SUM(E73:G73)</f>
        <v>6</v>
      </c>
      <c r="I73" s="2"/>
      <c r="J73" s="2"/>
      <c r="K73" s="2"/>
      <c r="L73" s="2"/>
    </row>
    <row r="74" spans="3:12" ht="12.75">
      <c r="C74" s="28" t="s">
        <v>726</v>
      </c>
      <c r="D74" s="28" t="s">
        <v>758</v>
      </c>
      <c r="E74" s="90">
        <v>1</v>
      </c>
      <c r="F74" s="90">
        <v>0</v>
      </c>
      <c r="G74" s="90">
        <v>0</v>
      </c>
      <c r="H74" s="92">
        <f>SUM(E74:G74)</f>
        <v>1</v>
      </c>
      <c r="I74" s="2"/>
      <c r="J74" s="2"/>
      <c r="K74" s="2"/>
      <c r="L74" s="2"/>
    </row>
    <row r="75" spans="3:12" ht="12">
      <c r="C75" s="72"/>
      <c r="E75" s="95"/>
      <c r="F75" s="95"/>
      <c r="G75" s="95"/>
      <c r="H75" s="92"/>
      <c r="I75" s="2"/>
      <c r="J75" s="2"/>
      <c r="K75" s="2"/>
      <c r="L75" s="2"/>
    </row>
    <row r="76" spans="1:12" ht="12">
      <c r="A76" s="46" t="s">
        <v>17</v>
      </c>
      <c r="B76" s="77"/>
      <c r="C76" s="46"/>
      <c r="D76" s="46"/>
      <c r="E76" s="100">
        <f>E77</f>
        <v>138</v>
      </c>
      <c r="F76" s="100">
        <f>F77</f>
        <v>0</v>
      </c>
      <c r="G76" s="100">
        <f>G77</f>
        <v>0</v>
      </c>
      <c r="H76" s="91">
        <f>SUM(E76:G76)</f>
        <v>138</v>
      </c>
      <c r="I76" s="2"/>
      <c r="J76" s="2"/>
      <c r="K76" s="2"/>
      <c r="L76" s="2"/>
    </row>
    <row r="77" spans="2:12" ht="12">
      <c r="B77" s="76" t="s">
        <v>500</v>
      </c>
      <c r="E77" s="95">
        <f>SUM(E78)</f>
        <v>138</v>
      </c>
      <c r="F77" s="95">
        <f>SUM(F78)</f>
        <v>0</v>
      </c>
      <c r="G77" s="95">
        <f>SUM(G78)</f>
        <v>0</v>
      </c>
      <c r="H77" s="92">
        <f>SUM(E77:G77)</f>
        <v>138</v>
      </c>
      <c r="I77" s="2"/>
      <c r="J77" s="2"/>
      <c r="K77" s="2"/>
      <c r="L77" s="2"/>
    </row>
    <row r="78" spans="3:12" ht="12.75">
      <c r="C78" s="28" t="s">
        <v>501</v>
      </c>
      <c r="D78" s="28" t="s">
        <v>502</v>
      </c>
      <c r="E78" s="90">
        <v>138</v>
      </c>
      <c r="F78" s="90">
        <v>0</v>
      </c>
      <c r="G78" s="90">
        <v>0</v>
      </c>
      <c r="H78" s="92">
        <f>SUM(E78:G78)</f>
        <v>138</v>
      </c>
      <c r="I78" s="2"/>
      <c r="J78" s="2"/>
      <c r="K78" s="2"/>
      <c r="L78" s="2"/>
    </row>
    <row r="79" spans="5:12" ht="12">
      <c r="E79" s="75"/>
      <c r="F79" s="75"/>
      <c r="G79" s="75"/>
      <c r="H79" s="2"/>
      <c r="I79" s="2"/>
      <c r="J79" s="2"/>
      <c r="K79" s="2"/>
      <c r="L79" s="2"/>
    </row>
  </sheetData>
  <sheetProtection/>
  <mergeCells count="3">
    <mergeCell ref="A1:H1"/>
    <mergeCell ref="A2:H2"/>
    <mergeCell ref="A3:H3"/>
  </mergeCells>
  <printOptions/>
  <pageMargins left="0.5" right="0.5" top="0.45" bottom="0.48" header="0.3" footer="0.3"/>
  <pageSetup horizontalDpi="600" verticalDpi="600" orientation="portrait" r:id="rId1"/>
  <headerFooter>
    <oddFooter>&amp;C- &amp;P+13 -</oddFooter>
  </headerFooter>
  <rowBreaks count="1" manualBreakCount="1">
    <brk id="56" max="7" man="1"/>
  </rowBreaks>
  <ignoredErrors>
    <ignoredError sqref="C50" twoDigitTextYear="1"/>
    <ignoredError sqref="H27 H58 H64 H68 H7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theme="7" tint="0.39998000860214233"/>
  </sheetPr>
  <dimension ref="A1:L29"/>
  <sheetViews>
    <sheetView showGridLines="0" zoomScalePageLayoutView="0" workbookViewId="0" topLeftCell="A1">
      <selection activeCell="A1" sqref="A1"/>
    </sheetView>
  </sheetViews>
  <sheetFormatPr defaultColWidth="4.83203125" defaultRowHeight="12.75"/>
  <cols>
    <col min="1" max="1" width="2.5" style="32" customWidth="1"/>
    <col min="2" max="2" width="15.66015625" style="32" customWidth="1"/>
    <col min="3" max="8" width="10" style="32" customWidth="1"/>
    <col min="9" max="9" width="6.33203125" style="32" customWidth="1"/>
    <col min="10" max="10" width="4.83203125" style="32" customWidth="1"/>
    <col min="11" max="11" width="6.33203125" style="32" customWidth="1"/>
    <col min="12" max="12" width="6.66015625" style="32" customWidth="1"/>
    <col min="13" max="250" width="4.83203125" style="32" customWidth="1"/>
    <col min="251" max="16384" width="4.83203125" style="32" customWidth="1"/>
  </cols>
  <sheetData>
    <row r="1" spans="1:8" ht="12">
      <c r="A1" s="42" t="s">
        <v>42</v>
      </c>
      <c r="B1" s="42"/>
      <c r="C1" s="42"/>
      <c r="D1" s="42"/>
      <c r="E1" s="42"/>
      <c r="F1" s="42"/>
      <c r="G1" s="42"/>
      <c r="H1" s="42"/>
    </row>
    <row r="2" spans="1:8" ht="12">
      <c r="A2" s="42"/>
      <c r="B2" s="42"/>
      <c r="C2" s="42"/>
      <c r="D2" s="42"/>
      <c r="E2" s="42"/>
      <c r="F2" s="42"/>
      <c r="G2" s="42"/>
      <c r="H2" s="42"/>
    </row>
    <row r="3" spans="1:8" ht="12">
      <c r="A3" s="42" t="s">
        <v>22</v>
      </c>
      <c r="B3" s="42"/>
      <c r="C3" s="42"/>
      <c r="D3" s="42"/>
      <c r="E3" s="42"/>
      <c r="F3" s="42"/>
      <c r="G3" s="42"/>
      <c r="H3" s="42"/>
    </row>
    <row r="5" spans="1:8" ht="12.75" customHeight="1">
      <c r="A5" s="43" t="s">
        <v>70</v>
      </c>
      <c r="B5" s="42"/>
      <c r="C5" s="42"/>
      <c r="D5" s="42"/>
      <c r="E5" s="42"/>
      <c r="F5" s="42"/>
      <c r="G5" s="42"/>
      <c r="H5" s="42"/>
    </row>
    <row r="6" spans="1:8" ht="12.75" customHeight="1">
      <c r="A6" s="43" t="s">
        <v>697</v>
      </c>
      <c r="B6" s="42"/>
      <c r="C6" s="42"/>
      <c r="D6" s="42"/>
      <c r="E6" s="42"/>
      <c r="F6" s="42"/>
      <c r="G6" s="42"/>
      <c r="H6" s="42"/>
    </row>
    <row r="7" spans="3:7" ht="48.75" customHeight="1">
      <c r="C7" s="41" t="s">
        <v>57</v>
      </c>
      <c r="D7" s="40" t="s">
        <v>69</v>
      </c>
      <c r="E7" s="40" t="s">
        <v>68</v>
      </c>
      <c r="F7" s="40" t="s">
        <v>17</v>
      </c>
      <c r="G7" s="40" t="s">
        <v>67</v>
      </c>
    </row>
    <row r="8" spans="3:7" ht="9.75" customHeight="1">
      <c r="C8" s="41" t="s">
        <v>56</v>
      </c>
      <c r="D8" s="40" t="s">
        <v>66</v>
      </c>
      <c r="E8" s="40" t="s">
        <v>66</v>
      </c>
      <c r="F8" s="40" t="s">
        <v>66</v>
      </c>
      <c r="G8" s="40" t="s">
        <v>66</v>
      </c>
    </row>
    <row r="9" spans="1:8" ht="9.75" customHeight="1">
      <c r="A9" s="39"/>
      <c r="C9" s="38" t="s">
        <v>65</v>
      </c>
      <c r="D9" s="37" t="s">
        <v>64</v>
      </c>
      <c r="E9" s="37" t="s">
        <v>64</v>
      </c>
      <c r="F9" s="37" t="s">
        <v>63</v>
      </c>
      <c r="G9" s="37" t="s">
        <v>63</v>
      </c>
      <c r="H9" s="37" t="s">
        <v>1</v>
      </c>
    </row>
    <row r="10" spans="1:8" ht="9.75" customHeight="1">
      <c r="A10" s="129" t="s">
        <v>14</v>
      </c>
      <c r="B10" s="129"/>
      <c r="C10" s="101"/>
      <c r="D10" s="102"/>
      <c r="E10" s="102"/>
      <c r="F10" s="102"/>
      <c r="G10" s="102"/>
      <c r="H10" s="102"/>
    </row>
    <row r="11" spans="2:8" ht="12.75">
      <c r="B11" s="35" t="s">
        <v>11</v>
      </c>
      <c r="C11" s="90">
        <v>34</v>
      </c>
      <c r="D11" s="90">
        <v>43</v>
      </c>
      <c r="E11" s="90">
        <v>40</v>
      </c>
      <c r="F11" s="90">
        <v>0</v>
      </c>
      <c r="G11" s="90">
        <v>0</v>
      </c>
      <c r="H11" s="103">
        <f>SUM(C11:G11)</f>
        <v>117</v>
      </c>
    </row>
    <row r="12" spans="2:8" ht="12.75">
      <c r="B12" s="35" t="s">
        <v>12</v>
      </c>
      <c r="C12" s="90">
        <v>0</v>
      </c>
      <c r="D12" s="90">
        <v>135</v>
      </c>
      <c r="E12" s="90">
        <v>23</v>
      </c>
      <c r="F12" s="90">
        <v>0</v>
      </c>
      <c r="G12" s="90">
        <v>0</v>
      </c>
      <c r="H12" s="103">
        <f>SUM(C12:G12)</f>
        <v>158</v>
      </c>
    </row>
    <row r="13" spans="2:8" ht="12.75">
      <c r="B13" s="35" t="s">
        <v>4</v>
      </c>
      <c r="C13" s="90">
        <v>0</v>
      </c>
      <c r="D13" s="90">
        <v>218</v>
      </c>
      <c r="E13" s="90">
        <v>41</v>
      </c>
      <c r="F13" s="90">
        <v>0</v>
      </c>
      <c r="G13" s="90">
        <v>0</v>
      </c>
      <c r="H13" s="103">
        <f>SUM(C13:G13)</f>
        <v>259</v>
      </c>
    </row>
    <row r="14" spans="2:8" ht="12.75">
      <c r="B14" s="35" t="s">
        <v>5</v>
      </c>
      <c r="C14" s="90">
        <v>0</v>
      </c>
      <c r="D14" s="90">
        <v>15</v>
      </c>
      <c r="E14" s="90">
        <v>14</v>
      </c>
      <c r="F14" s="90">
        <v>25</v>
      </c>
      <c r="G14" s="90">
        <v>0</v>
      </c>
      <c r="H14" s="103">
        <f>SUM(C14:G14)</f>
        <v>54</v>
      </c>
    </row>
    <row r="15" spans="2:8" ht="12.75">
      <c r="B15" s="35" t="s">
        <v>49</v>
      </c>
      <c r="C15" s="90">
        <v>4</v>
      </c>
      <c r="D15" s="90">
        <v>5</v>
      </c>
      <c r="E15" s="90">
        <v>18</v>
      </c>
      <c r="F15" s="90">
        <v>0</v>
      </c>
      <c r="G15" s="90">
        <v>0</v>
      </c>
      <c r="H15" s="103">
        <f>SUM(C15:G15)</f>
        <v>27</v>
      </c>
    </row>
    <row r="16" spans="1:8" ht="12">
      <c r="A16" s="129" t="s">
        <v>62</v>
      </c>
      <c r="B16" s="129"/>
      <c r="C16" s="104">
        <f aca="true" t="shared" si="0" ref="C16:H16">SUM(C11:C15)</f>
        <v>38</v>
      </c>
      <c r="D16" s="104">
        <f t="shared" si="0"/>
        <v>416</v>
      </c>
      <c r="E16" s="104">
        <f t="shared" si="0"/>
        <v>136</v>
      </c>
      <c r="F16" s="104">
        <f t="shared" si="0"/>
        <v>25</v>
      </c>
      <c r="G16" s="104">
        <f t="shared" si="0"/>
        <v>0</v>
      </c>
      <c r="H16" s="104">
        <f t="shared" si="0"/>
        <v>615</v>
      </c>
    </row>
    <row r="17" spans="3:8" ht="12">
      <c r="C17" s="104"/>
      <c r="D17" s="104"/>
      <c r="E17" s="104"/>
      <c r="F17" s="104"/>
      <c r="G17" s="104"/>
      <c r="H17" s="104"/>
    </row>
    <row r="18" spans="1:8" ht="12">
      <c r="A18" s="32" t="s">
        <v>15</v>
      </c>
      <c r="B18" s="35"/>
      <c r="C18" s="104"/>
      <c r="D18" s="104"/>
      <c r="E18" s="104"/>
      <c r="F18" s="104"/>
      <c r="G18" s="104"/>
      <c r="H18" s="104"/>
    </row>
    <row r="19" spans="2:8" ht="12.75">
      <c r="B19" s="35" t="s">
        <v>6</v>
      </c>
      <c r="C19" s="90">
        <v>0</v>
      </c>
      <c r="D19" s="90">
        <v>0</v>
      </c>
      <c r="E19" s="90">
        <v>0</v>
      </c>
      <c r="F19" s="90">
        <v>188</v>
      </c>
      <c r="G19" s="90">
        <v>78</v>
      </c>
      <c r="H19" s="103">
        <f>SUM(C19:G19)</f>
        <v>266</v>
      </c>
    </row>
    <row r="20" spans="2:8" ht="12.75">
      <c r="B20" s="35" t="s">
        <v>51</v>
      </c>
      <c r="C20" s="90">
        <v>0</v>
      </c>
      <c r="D20" s="90">
        <v>0</v>
      </c>
      <c r="E20" s="90">
        <v>0</v>
      </c>
      <c r="F20" s="90">
        <v>0</v>
      </c>
      <c r="G20" s="90">
        <v>1</v>
      </c>
      <c r="H20" s="103">
        <f>SUM(C20:G20)</f>
        <v>1</v>
      </c>
    </row>
    <row r="21" spans="2:8" ht="12.75">
      <c r="B21" s="35" t="s">
        <v>52</v>
      </c>
      <c r="C21" s="90">
        <v>0</v>
      </c>
      <c r="D21" s="90">
        <v>0</v>
      </c>
      <c r="E21" s="90">
        <v>0</v>
      </c>
      <c r="F21" s="90">
        <v>8</v>
      </c>
      <c r="G21" s="90">
        <v>3</v>
      </c>
      <c r="H21" s="103">
        <f>SUM(C21:G21)</f>
        <v>11</v>
      </c>
    </row>
    <row r="22" spans="1:11" ht="12">
      <c r="A22" s="129" t="s">
        <v>50</v>
      </c>
      <c r="B22" s="129"/>
      <c r="C22" s="104">
        <f aca="true" t="shared" si="1" ref="C22:H22">SUM(C19:C21)</f>
        <v>0</v>
      </c>
      <c r="D22" s="104">
        <f t="shared" si="1"/>
        <v>0</v>
      </c>
      <c r="E22" s="104">
        <f t="shared" si="1"/>
        <v>0</v>
      </c>
      <c r="F22" s="104">
        <f t="shared" si="1"/>
        <v>196</v>
      </c>
      <c r="G22" s="104">
        <f t="shared" si="1"/>
        <v>82</v>
      </c>
      <c r="H22" s="104">
        <f t="shared" si="1"/>
        <v>278</v>
      </c>
      <c r="I22" s="34"/>
      <c r="K22" s="36"/>
    </row>
    <row r="23" spans="2:8" ht="12">
      <c r="B23" s="35"/>
      <c r="C23" s="104"/>
      <c r="D23" s="104"/>
      <c r="E23" s="104"/>
      <c r="F23" s="104"/>
      <c r="G23" s="104"/>
      <c r="H23" s="104"/>
    </row>
    <row r="24" spans="1:8" ht="12">
      <c r="A24" s="129" t="s">
        <v>1</v>
      </c>
      <c r="B24" s="129"/>
      <c r="C24" s="103">
        <f aca="true" t="shared" si="2" ref="C24:H24">C22+C16</f>
        <v>38</v>
      </c>
      <c r="D24" s="103">
        <f t="shared" si="2"/>
        <v>416</v>
      </c>
      <c r="E24" s="103">
        <f t="shared" si="2"/>
        <v>136</v>
      </c>
      <c r="F24" s="103">
        <f t="shared" si="2"/>
        <v>221</v>
      </c>
      <c r="G24" s="103">
        <f t="shared" si="2"/>
        <v>82</v>
      </c>
      <c r="H24" s="103">
        <f t="shared" si="2"/>
        <v>893</v>
      </c>
    </row>
    <row r="25" spans="3:8" ht="12">
      <c r="C25" s="33"/>
      <c r="D25" s="33"/>
      <c r="E25" s="33"/>
      <c r="F25" s="33"/>
      <c r="G25" s="33"/>
      <c r="H25" s="33"/>
    </row>
    <row r="29" spans="11:12" ht="12">
      <c r="K29" s="44"/>
      <c r="L29" s="44"/>
    </row>
  </sheetData>
  <sheetProtection/>
  <mergeCells count="4">
    <mergeCell ref="A16:B16"/>
    <mergeCell ref="A22:B22"/>
    <mergeCell ref="A24:B24"/>
    <mergeCell ref="A10:B10"/>
  </mergeCells>
  <printOptions horizontalCentered="1"/>
  <pageMargins left="1" right="1" top="1" bottom="0.7" header="0.5" footer="0.5"/>
  <pageSetup horizontalDpi="600" verticalDpi="600" orientation="portrait" r:id="rId1"/>
  <headerFooter alignWithMargins="0">
    <oddFooter>&amp;C&amp;9 - 16 -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Louise Thomas</dc:creator>
  <cp:keywords/>
  <dc:description/>
  <cp:lastModifiedBy>Gould, Robin</cp:lastModifiedBy>
  <cp:lastPrinted>2012-02-07T18:10:26Z</cp:lastPrinted>
  <dcterms:created xsi:type="dcterms:W3CDTF">2008-03-03T21:40:33Z</dcterms:created>
  <dcterms:modified xsi:type="dcterms:W3CDTF">2013-01-30T19:00:33Z</dcterms:modified>
  <cp:category/>
  <cp:version/>
  <cp:contentType/>
  <cp:contentStatus/>
</cp:coreProperties>
</file>