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510" windowHeight="13020" activeTab="0"/>
  </bookViews>
  <sheets>
    <sheet name="Table of Contents" sheetId="1" r:id="rId1"/>
    <sheet name="Class Gender" sheetId="2" r:id="rId2"/>
    <sheet name="All Ethnic" sheetId="3" r:id="rId3"/>
    <sheet name="Class Major" sheetId="4" r:id="rId4"/>
    <sheet name="New Ethnic" sheetId="5" r:id="rId5"/>
    <sheet name="New Dept" sheetId="6" r:id="rId6"/>
    <sheet name="New Admit Type" sheetId="7" r:id="rId7"/>
  </sheets>
  <definedNames>
    <definedName name="All" localSheetId="2">'All Ethnic'!$A$1:$M$43</definedName>
    <definedName name="All" localSheetId="4">'New Ethnic'!#REF!</definedName>
    <definedName name="all">#REF!</definedName>
    <definedName name="HTML_CodePage" hidden="1">1252</definedName>
    <definedName name="HTML_Control" localSheetId="6" hidden="1">{"'NewClAdm'!$A$1:$H$50"}</definedName>
    <definedName name="HTML_Control" localSheetId="4" hidden="1">{"'NewClAdm'!$A$1:$H$50"}</definedName>
    <definedName name="HTML_Control" hidden="1">{"'NewClAdm'!$A$1:$H$50"}</definedName>
    <definedName name="HTML_Control2" localSheetId="4" hidden="1">{"'NewClAdm'!$A$1:$H$50"}</definedName>
    <definedName name="HTML_Control2" hidden="1">{"'NewClAdm'!$A$1:$H$50"}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"E:\PPSISWeb\Facts\1998\Book\NewAdmissions.asp"</definedName>
    <definedName name="HTML_PathTemplate" hidden="1">"E:\PPSISWeb\Facts\1998\Book\XLSFACT.asp"</definedName>
    <definedName name="New" localSheetId="2">'All Ethnic'!#REF!</definedName>
    <definedName name="New" localSheetId="4">'New Ethnic'!$A$1:$M$40</definedName>
    <definedName name="new">#REF!</definedName>
    <definedName name="_xlnm.Print_Area" localSheetId="1">'Class Gender'!$A$1:$O$33</definedName>
    <definedName name="_xlnm.Print_Area" localSheetId="3">'Class Major'!$A$9:$M$355</definedName>
    <definedName name="_xlnm.Print_Area" localSheetId="6">'New Admit Type'!$A$1:$H$24</definedName>
    <definedName name="_xlnm.Print_Area" localSheetId="5">'New Dept'!$A$1:$M$60</definedName>
    <definedName name="_xlnm.Print_Area" localSheetId="4">'New Ethnic'!$A$1:$M$47</definedName>
    <definedName name="_xlnm.Print_Area" localSheetId="0">'Table of Contents'!$A$1:$M$30</definedName>
    <definedName name="_xlnm.Print_Titles" localSheetId="3">'Class Major'!$1:$8</definedName>
    <definedName name="_xlnm.Print_Titles" localSheetId="5">'New Dept'!$1:$8</definedName>
  </definedNames>
  <calcPr fullCalcOnLoad="1"/>
</workbook>
</file>

<file path=xl/sharedStrings.xml><?xml version="1.0" encoding="utf-8"?>
<sst xmlns="http://schemas.openxmlformats.org/spreadsheetml/2006/main" count="856" uniqueCount="689">
  <si>
    <t>Table 1</t>
  </si>
  <si>
    <t>Full-Time*</t>
  </si>
  <si>
    <t>Part-Time</t>
  </si>
  <si>
    <t>Male</t>
  </si>
  <si>
    <t>Female</t>
  </si>
  <si>
    <t>Total</t>
  </si>
  <si>
    <t>Unclassified</t>
  </si>
  <si>
    <t>Masters</t>
  </si>
  <si>
    <t>Doctoral</t>
  </si>
  <si>
    <t>Senior</t>
  </si>
  <si>
    <t>Junior</t>
  </si>
  <si>
    <t>Sophomore</t>
  </si>
  <si>
    <t>Certificate</t>
  </si>
  <si>
    <t>Freshman</t>
  </si>
  <si>
    <t>* Based on 6 semester hours</t>
  </si>
  <si>
    <t>Hours</t>
  </si>
  <si>
    <t>Table 2</t>
  </si>
  <si>
    <t>Illinois State University</t>
  </si>
  <si>
    <t>All Students by Racial/Ethnic Designation, Gender and Class Level</t>
  </si>
  <si>
    <t>All Students</t>
  </si>
  <si>
    <t>Graduate</t>
  </si>
  <si>
    <t>Hispanic Total</t>
  </si>
  <si>
    <t>Not Reported Total</t>
  </si>
  <si>
    <t>Table 4</t>
  </si>
  <si>
    <t>Table 3</t>
  </si>
  <si>
    <t>Class</t>
  </si>
  <si>
    <t xml:space="preserve">Criminal Justice Sciences     </t>
  </si>
  <si>
    <t xml:space="preserve">Family and Consumer Sciences  </t>
  </si>
  <si>
    <t xml:space="preserve">Health Sciences               </t>
  </si>
  <si>
    <t>School of Information Technology</t>
  </si>
  <si>
    <t xml:space="preserve">Technology                    </t>
  </si>
  <si>
    <t>Arts &amp; Sciences</t>
  </si>
  <si>
    <t>Biochemistry Molecular Biology</t>
  </si>
  <si>
    <t xml:space="preserve">Chemistry                     </t>
  </si>
  <si>
    <t xml:space="preserve">Economics                     </t>
  </si>
  <si>
    <t xml:space="preserve">English                       </t>
  </si>
  <si>
    <t xml:space="preserve">Geography - Geology           </t>
  </si>
  <si>
    <t xml:space="preserve">History                       </t>
  </si>
  <si>
    <t xml:space="preserve">Mathematics                   </t>
  </si>
  <si>
    <t xml:space="preserve">Politics and Government       </t>
  </si>
  <si>
    <t xml:space="preserve">Psychology                    </t>
  </si>
  <si>
    <t>Business</t>
  </si>
  <si>
    <t xml:space="preserve">Accounting                    </t>
  </si>
  <si>
    <t xml:space="preserve">Dean of Business              </t>
  </si>
  <si>
    <t xml:space="preserve">Marketing                     </t>
  </si>
  <si>
    <t>Education</t>
  </si>
  <si>
    <t xml:space="preserve">Curriculum and Instruction    </t>
  </si>
  <si>
    <t xml:space="preserve">Special Education             </t>
  </si>
  <si>
    <t>Fine Arts</t>
  </si>
  <si>
    <t xml:space="preserve">School of Music               </t>
  </si>
  <si>
    <t xml:space="preserve">School of Theatre             </t>
  </si>
  <si>
    <t xml:space="preserve">Mennonite College of Nursing  </t>
  </si>
  <si>
    <t>Other</t>
  </si>
  <si>
    <t xml:space="preserve">Dean of Graduate School       </t>
  </si>
  <si>
    <t xml:space="preserve">Instructional Development     </t>
  </si>
  <si>
    <t>University Total</t>
  </si>
  <si>
    <t>Table 5</t>
  </si>
  <si>
    <t>New Students by Department and Type of Admission</t>
  </si>
  <si>
    <t>New</t>
  </si>
  <si>
    <t>Second</t>
  </si>
  <si>
    <t>Beginning</t>
  </si>
  <si>
    <t>School of Kinesiology &amp; Recreation</t>
  </si>
  <si>
    <t>Management &amp; Quantit Methods</t>
  </si>
  <si>
    <t>Educational Admin &amp; Found</t>
  </si>
  <si>
    <t>Table 6</t>
  </si>
  <si>
    <t>New Students by Class and Type of Admission</t>
  </si>
  <si>
    <t>4 Yr</t>
  </si>
  <si>
    <t>Community</t>
  </si>
  <si>
    <t>ISU</t>
  </si>
  <si>
    <t>College</t>
  </si>
  <si>
    <t>Students</t>
  </si>
  <si>
    <t>Transfer</t>
  </si>
  <si>
    <t>Graduates</t>
  </si>
  <si>
    <t>Undergraduate Total</t>
  </si>
  <si>
    <t>Graduate Total</t>
  </si>
  <si>
    <t>1-0</t>
  </si>
  <si>
    <t xml:space="preserve">Agriculture                       </t>
  </si>
  <si>
    <t>1-2</t>
  </si>
  <si>
    <t xml:space="preserve">Agricultural Science              </t>
  </si>
  <si>
    <t>1-3</t>
  </si>
  <si>
    <t xml:space="preserve">Agriculture Industry Management   </t>
  </si>
  <si>
    <t>137-0</t>
  </si>
  <si>
    <t>137-1</t>
  </si>
  <si>
    <t xml:space="preserve">Agribusiness - Agriscience        </t>
  </si>
  <si>
    <t>1-4</t>
  </si>
  <si>
    <t xml:space="preserve">Agriculture - Agribusiness        </t>
  </si>
  <si>
    <t>1-6</t>
  </si>
  <si>
    <t>1-90</t>
  </si>
  <si>
    <t xml:space="preserve">Agriculture Education             </t>
  </si>
  <si>
    <t>37-0</t>
  </si>
  <si>
    <t xml:space="preserve">Agribusiness                      </t>
  </si>
  <si>
    <t>37-2</t>
  </si>
  <si>
    <t>87-0</t>
  </si>
  <si>
    <t xml:space="preserve">Criminal Justice Sciences         </t>
  </si>
  <si>
    <t>24-0</t>
  </si>
  <si>
    <t xml:space="preserve">Family &amp; Consumer Sciences        </t>
  </si>
  <si>
    <t>24-10</t>
  </si>
  <si>
    <t>24-3</t>
  </si>
  <si>
    <t>24-4</t>
  </si>
  <si>
    <t>24-8</t>
  </si>
  <si>
    <t>24-9</t>
  </si>
  <si>
    <t>24-90</t>
  </si>
  <si>
    <t>30-0</t>
  </si>
  <si>
    <t xml:space="preserve">Safety                            </t>
  </si>
  <si>
    <t>35-2</t>
  </si>
  <si>
    <t xml:space="preserve">Community Health Education        </t>
  </si>
  <si>
    <t>35-90</t>
  </si>
  <si>
    <t xml:space="preserve">School Health Education           </t>
  </si>
  <si>
    <t>81-0</t>
  </si>
  <si>
    <t xml:space="preserve">Environmental Health              </t>
  </si>
  <si>
    <t>86-0</t>
  </si>
  <si>
    <t>91-0</t>
  </si>
  <si>
    <t xml:space="preserve">Health Information Management     </t>
  </si>
  <si>
    <t>105-0</t>
  </si>
  <si>
    <t xml:space="preserve">Telecommunications Management     </t>
  </si>
  <si>
    <t>129-1</t>
  </si>
  <si>
    <t>129-3</t>
  </si>
  <si>
    <t>129-4</t>
  </si>
  <si>
    <t>129-5</t>
  </si>
  <si>
    <t>139-0</t>
  </si>
  <si>
    <t xml:space="preserve">Information Systems               </t>
  </si>
  <si>
    <t>139-1</t>
  </si>
  <si>
    <t>139-2</t>
  </si>
  <si>
    <t>139-3</t>
  </si>
  <si>
    <t>139-4</t>
  </si>
  <si>
    <t>29-0</t>
  </si>
  <si>
    <t xml:space="preserve">Computer Science                  </t>
  </si>
  <si>
    <t>29-10</t>
  </si>
  <si>
    <t>174-0</t>
  </si>
  <si>
    <t xml:space="preserve">Athletic Training                 </t>
  </si>
  <si>
    <t>175-0</t>
  </si>
  <si>
    <t xml:space="preserve">Exercise Science                  </t>
  </si>
  <si>
    <t>74-0</t>
  </si>
  <si>
    <t>74-90</t>
  </si>
  <si>
    <t>75-10</t>
  </si>
  <si>
    <t>75-11</t>
  </si>
  <si>
    <t>75-5</t>
  </si>
  <si>
    <t>75-8</t>
  </si>
  <si>
    <t>75-9</t>
  </si>
  <si>
    <t>85-4</t>
  </si>
  <si>
    <t>85-7</t>
  </si>
  <si>
    <t>125-0</t>
  </si>
  <si>
    <t xml:space="preserve">Technology Education              </t>
  </si>
  <si>
    <t>126-1</t>
  </si>
  <si>
    <t>126-2</t>
  </si>
  <si>
    <t>135-0</t>
  </si>
  <si>
    <t xml:space="preserve">Technology                        </t>
  </si>
  <si>
    <t>135-1</t>
  </si>
  <si>
    <t>135-2</t>
  </si>
  <si>
    <t>135-3</t>
  </si>
  <si>
    <t>25-2</t>
  </si>
  <si>
    <t>25-3</t>
  </si>
  <si>
    <t>25-4</t>
  </si>
  <si>
    <t>25-5</t>
  </si>
  <si>
    <t>130-0</t>
  </si>
  <si>
    <t>Biochemistry Molecular Biology Total</t>
  </si>
  <si>
    <t>73-0</t>
  </si>
  <si>
    <t xml:space="preserve">Chemistry                         </t>
  </si>
  <si>
    <t>73-90</t>
  </si>
  <si>
    <t xml:space="preserve">Chemistry Teacher Education       </t>
  </si>
  <si>
    <t>162-0</t>
  </si>
  <si>
    <t xml:space="preserve">Doctor of Audiology               </t>
  </si>
  <si>
    <t>62-0</t>
  </si>
  <si>
    <t>62-1</t>
  </si>
  <si>
    <t>62-2</t>
  </si>
  <si>
    <t>142-0</t>
  </si>
  <si>
    <t xml:space="preserve">Applied Economics                 </t>
  </si>
  <si>
    <t>142-2</t>
  </si>
  <si>
    <t>142-3</t>
  </si>
  <si>
    <t>42-0</t>
  </si>
  <si>
    <t>109-0</t>
  </si>
  <si>
    <t xml:space="preserve">English Studies                   </t>
  </si>
  <si>
    <t>21-1</t>
  </si>
  <si>
    <t xml:space="preserve">The Teaching of Writing           </t>
  </si>
  <si>
    <t>221-30</t>
  </si>
  <si>
    <t>9-0</t>
  </si>
  <si>
    <t xml:space="preserve">English                           </t>
  </si>
  <si>
    <t>9-1</t>
  </si>
  <si>
    <t xml:space="preserve">English Publishing Studies        </t>
  </si>
  <si>
    <t>9-90</t>
  </si>
  <si>
    <t xml:space="preserve">English Teacher Education         </t>
  </si>
  <si>
    <t>17-0</t>
  </si>
  <si>
    <t xml:space="preserve">Geology                           </t>
  </si>
  <si>
    <t>17-90</t>
  </si>
  <si>
    <t xml:space="preserve">Earth &amp; Space Science Education   </t>
  </si>
  <si>
    <t>18-0</t>
  </si>
  <si>
    <t xml:space="preserve">Geography                         </t>
  </si>
  <si>
    <t>18-90</t>
  </si>
  <si>
    <t xml:space="preserve">Geography Teacher Education       </t>
  </si>
  <si>
    <t>61-0</t>
  </si>
  <si>
    <t xml:space="preserve">Hydrogeology                      </t>
  </si>
  <si>
    <t>32-0</t>
  </si>
  <si>
    <t xml:space="preserve">Social Sciences Education         </t>
  </si>
  <si>
    <t>43-0</t>
  </si>
  <si>
    <t xml:space="preserve">History                           </t>
  </si>
  <si>
    <t>43-90</t>
  </si>
  <si>
    <t xml:space="preserve">History Teacher Education         </t>
  </si>
  <si>
    <t>43-91</t>
  </si>
  <si>
    <t>12-0</t>
  </si>
  <si>
    <t xml:space="preserve">French                            </t>
  </si>
  <si>
    <t>12-90</t>
  </si>
  <si>
    <t xml:space="preserve">French Teacher Education          </t>
  </si>
  <si>
    <t>13-0</t>
  </si>
  <si>
    <t xml:space="preserve">German                            </t>
  </si>
  <si>
    <t>13-90</t>
  </si>
  <si>
    <t xml:space="preserve">German Teacher Education          </t>
  </si>
  <si>
    <t>14-0</t>
  </si>
  <si>
    <t>15-0</t>
  </si>
  <si>
    <t xml:space="preserve">Spanish                           </t>
  </si>
  <si>
    <t>15-90</t>
  </si>
  <si>
    <t xml:space="preserve">Spanish Teacher Education         </t>
  </si>
  <si>
    <t>127-0</t>
  </si>
  <si>
    <t xml:space="preserve">Mathematics Education             </t>
  </si>
  <si>
    <t>27-0</t>
  </si>
  <si>
    <t xml:space="preserve">Mathematics                       </t>
  </si>
  <si>
    <t>27-1</t>
  </si>
  <si>
    <t xml:space="preserve">Mathematics - Actuarial Science   </t>
  </si>
  <si>
    <t>27-2</t>
  </si>
  <si>
    <t xml:space="preserve">Mathematics - Statistics          </t>
  </si>
  <si>
    <t>27-3</t>
  </si>
  <si>
    <t xml:space="preserve">Mathematics - Applied Statistics  </t>
  </si>
  <si>
    <t>27-4</t>
  </si>
  <si>
    <t xml:space="preserve">Mathematics - Biomathematics      </t>
  </si>
  <si>
    <t>27-90</t>
  </si>
  <si>
    <t xml:space="preserve">Mathematics Teacher Education     </t>
  </si>
  <si>
    <t>27-92</t>
  </si>
  <si>
    <t xml:space="preserve">Philosophy                    </t>
  </si>
  <si>
    <t>6-0</t>
  </si>
  <si>
    <t xml:space="preserve">Philosophy                        </t>
  </si>
  <si>
    <t xml:space="preserve">Physics                       </t>
  </si>
  <si>
    <t>72-0</t>
  </si>
  <si>
    <t xml:space="preserve">Physics                           </t>
  </si>
  <si>
    <t>72-2</t>
  </si>
  <si>
    <t xml:space="preserve">Physics - Engineering Physics     </t>
  </si>
  <si>
    <t>72-90</t>
  </si>
  <si>
    <t xml:space="preserve">Physics Teacher Education         </t>
  </si>
  <si>
    <t>44-0</t>
  </si>
  <si>
    <t xml:space="preserve">Political Science                 </t>
  </si>
  <si>
    <t>44-1</t>
  </si>
  <si>
    <t>Political Science - Public Service</t>
  </si>
  <si>
    <t>44-2</t>
  </si>
  <si>
    <t>44-3</t>
  </si>
  <si>
    <t>44-4</t>
  </si>
  <si>
    <t>Political Science - Global Studies</t>
  </si>
  <si>
    <t>44-6</t>
  </si>
  <si>
    <t>180-0</t>
  </si>
  <si>
    <t xml:space="preserve">Clinical-Counseling Psychology    </t>
  </si>
  <si>
    <t>8-0</t>
  </si>
  <si>
    <t>8-1</t>
  </si>
  <si>
    <t>8-2</t>
  </si>
  <si>
    <t>8-4</t>
  </si>
  <si>
    <t>8-7</t>
  </si>
  <si>
    <t>93-0</t>
  </si>
  <si>
    <t xml:space="preserve">School Psychology                 </t>
  </si>
  <si>
    <t xml:space="preserve">School of Biological Sciences </t>
  </si>
  <si>
    <t>3-0</t>
  </si>
  <si>
    <t xml:space="preserve">Biological Sciences               </t>
  </si>
  <si>
    <t>3-2</t>
  </si>
  <si>
    <t>3-3</t>
  </si>
  <si>
    <t>3-8</t>
  </si>
  <si>
    <t>3-9</t>
  </si>
  <si>
    <t>3-90</t>
  </si>
  <si>
    <t xml:space="preserve">School of Communication       </t>
  </si>
  <si>
    <t>151-1</t>
  </si>
  <si>
    <t xml:space="preserve">Journalism - Broadcast Journalism </t>
  </si>
  <si>
    <t>151-2</t>
  </si>
  <si>
    <t xml:space="preserve">Journalism - News Editorial       </t>
  </si>
  <si>
    <t>151-3</t>
  </si>
  <si>
    <t xml:space="preserve">Journalism - Visual Communication </t>
  </si>
  <si>
    <t>39-3</t>
  </si>
  <si>
    <t xml:space="preserve">Mass Media - Interactive Media    </t>
  </si>
  <si>
    <t>39-4</t>
  </si>
  <si>
    <t xml:space="preserve">Mass Media - Radio                </t>
  </si>
  <si>
    <t>39-5</t>
  </si>
  <si>
    <t>Mass Media - Television Production</t>
  </si>
  <si>
    <t>47-0</t>
  </si>
  <si>
    <t xml:space="preserve">Public Relations                  </t>
  </si>
  <si>
    <t>63-0</t>
  </si>
  <si>
    <t xml:space="preserve">Communication                     </t>
  </si>
  <si>
    <t>79-0</t>
  </si>
  <si>
    <t xml:space="preserve">Communication Studies             </t>
  </si>
  <si>
    <t>79-1</t>
  </si>
  <si>
    <t>79-2</t>
  </si>
  <si>
    <t>79-90</t>
  </si>
  <si>
    <t xml:space="preserve">School of Social Work         </t>
  </si>
  <si>
    <t>153-0</t>
  </si>
  <si>
    <t xml:space="preserve">Bachelor of Social Work           </t>
  </si>
  <si>
    <t>53-0</t>
  </si>
  <si>
    <t xml:space="preserve">Social Work                       </t>
  </si>
  <si>
    <t>53-1</t>
  </si>
  <si>
    <t xml:space="preserve">Social Work - School Social Work  </t>
  </si>
  <si>
    <t xml:space="preserve">Sociology and Anthropology    </t>
  </si>
  <si>
    <t>148-0</t>
  </si>
  <si>
    <t xml:space="preserve">Archaeology                       </t>
  </si>
  <si>
    <t>45-0</t>
  </si>
  <si>
    <t xml:space="preserve">Sociology                         </t>
  </si>
  <si>
    <t>45-1</t>
  </si>
  <si>
    <t>48-0</t>
  </si>
  <si>
    <t xml:space="preserve">Anthropology                      </t>
  </si>
  <si>
    <t>182-0</t>
  </si>
  <si>
    <t xml:space="preserve">Business Information Systems      </t>
  </si>
  <si>
    <t>382-1</t>
  </si>
  <si>
    <t>382-2</t>
  </si>
  <si>
    <t>82-0</t>
  </si>
  <si>
    <t xml:space="preserve">Accountancy                       </t>
  </si>
  <si>
    <t>82-2</t>
  </si>
  <si>
    <t xml:space="preserve">Accounting - Financial Accounting </t>
  </si>
  <si>
    <t>82-4</t>
  </si>
  <si>
    <t>88-0</t>
  </si>
  <si>
    <t xml:space="preserve">Master of Business Administration </t>
  </si>
  <si>
    <t xml:space="preserve">Finance, Insurance and Law    </t>
  </si>
  <si>
    <t>103-0</t>
  </si>
  <si>
    <t xml:space="preserve">Insurance                         </t>
  </si>
  <si>
    <t>76-1</t>
  </si>
  <si>
    <t xml:space="preserve">Finance - General Finance         </t>
  </si>
  <si>
    <t>78-0</t>
  </si>
  <si>
    <t xml:space="preserve">International Business            </t>
  </si>
  <si>
    <t>80-0</t>
  </si>
  <si>
    <t>84-3</t>
  </si>
  <si>
    <t>84-4</t>
  </si>
  <si>
    <t>84-5</t>
  </si>
  <si>
    <t>5-0</t>
  </si>
  <si>
    <t xml:space="preserve">Business Teacher Education        </t>
  </si>
  <si>
    <t>83-0</t>
  </si>
  <si>
    <t xml:space="preserve">Marketing                         </t>
  </si>
  <si>
    <t>83-1</t>
  </si>
  <si>
    <t>83-2</t>
  </si>
  <si>
    <t xml:space="preserve">Marketing - Professional Sales    </t>
  </si>
  <si>
    <t>226-30</t>
  </si>
  <si>
    <t>34-0</t>
  </si>
  <si>
    <t xml:space="preserve">Curriculum &amp; Instruction          </t>
  </si>
  <si>
    <t>50-0</t>
  </si>
  <si>
    <t xml:space="preserve">Elementary Education              </t>
  </si>
  <si>
    <t>50-1</t>
  </si>
  <si>
    <t>54-0</t>
  </si>
  <si>
    <t xml:space="preserve">Early Childhood Education         </t>
  </si>
  <si>
    <t>55-0</t>
  </si>
  <si>
    <t xml:space="preserve">Middle Level Teacher Education    </t>
  </si>
  <si>
    <t>7-0</t>
  </si>
  <si>
    <t>96-0</t>
  </si>
  <si>
    <t xml:space="preserve">Reading                           </t>
  </si>
  <si>
    <t>119-0</t>
  </si>
  <si>
    <t>295-40</t>
  </si>
  <si>
    <t>296-40</t>
  </si>
  <si>
    <t>95-0</t>
  </si>
  <si>
    <t>243-20</t>
  </si>
  <si>
    <t>246-40</t>
  </si>
  <si>
    <t>247-20</t>
  </si>
  <si>
    <t>40-0</t>
  </si>
  <si>
    <t xml:space="preserve">Special Education                 </t>
  </si>
  <si>
    <t>40-10</t>
  </si>
  <si>
    <t>40-8</t>
  </si>
  <si>
    <t>40-9</t>
  </si>
  <si>
    <t xml:space="preserve">Arts Technology               </t>
  </si>
  <si>
    <t>122-0</t>
  </si>
  <si>
    <t xml:space="preserve">Arts Technology                   </t>
  </si>
  <si>
    <t xml:space="preserve">School of Art                 </t>
  </si>
  <si>
    <t>2-0</t>
  </si>
  <si>
    <t xml:space="preserve">Art                               </t>
  </si>
  <si>
    <t>2-1</t>
  </si>
  <si>
    <t xml:space="preserve">Studio Arts                       </t>
  </si>
  <si>
    <t>2-3</t>
  </si>
  <si>
    <t xml:space="preserve">Art History                       </t>
  </si>
  <si>
    <t>2-4</t>
  </si>
  <si>
    <t xml:space="preserve">Art Graphic Design                </t>
  </si>
  <si>
    <t>2-6</t>
  </si>
  <si>
    <t xml:space="preserve">Art - Visual Culture              </t>
  </si>
  <si>
    <t>2-90</t>
  </si>
  <si>
    <t xml:space="preserve">Art Teacher Education             </t>
  </si>
  <si>
    <t>2-91</t>
  </si>
  <si>
    <t xml:space="preserve">Art Education                     </t>
  </si>
  <si>
    <t>60-0</t>
  </si>
  <si>
    <t xml:space="preserve">Bachelor of Fine Arts-Art         </t>
  </si>
  <si>
    <t>128-0</t>
  </si>
  <si>
    <t xml:space="preserve">Master of Music Education         </t>
  </si>
  <si>
    <t>28-3</t>
  </si>
  <si>
    <t xml:space="preserve">Music Performance                 </t>
  </si>
  <si>
    <t>28-5</t>
  </si>
  <si>
    <t xml:space="preserve">Music Therapy                     </t>
  </si>
  <si>
    <t>57-1</t>
  </si>
  <si>
    <t>57-3</t>
  </si>
  <si>
    <t>57-4</t>
  </si>
  <si>
    <t>58-1</t>
  </si>
  <si>
    <t>58-4</t>
  </si>
  <si>
    <t xml:space="preserve">Bachelor of Music - Composition   </t>
  </si>
  <si>
    <t>58-6</t>
  </si>
  <si>
    <t xml:space="preserve">Bachelor of Music - Music Therapy </t>
  </si>
  <si>
    <t>59-0</t>
  </si>
  <si>
    <t xml:space="preserve">Music-Liberal Arts BA/BS          </t>
  </si>
  <si>
    <t>59-2</t>
  </si>
  <si>
    <t>70-0</t>
  </si>
  <si>
    <t xml:space="preserve">Theatre                           </t>
  </si>
  <si>
    <t>70-2</t>
  </si>
  <si>
    <t xml:space="preserve">Theatre - Design/Production       </t>
  </si>
  <si>
    <t>70-3</t>
  </si>
  <si>
    <t xml:space="preserve">Theatre - Acting                  </t>
  </si>
  <si>
    <t>70-4</t>
  </si>
  <si>
    <t xml:space="preserve">Theatre - Theatre Studies         </t>
  </si>
  <si>
    <t>70-5</t>
  </si>
  <si>
    <t xml:space="preserve">Theatre - Dance Performance       </t>
  </si>
  <si>
    <t>70-90</t>
  </si>
  <si>
    <t xml:space="preserve">Theatre - Theatre Education       </t>
  </si>
  <si>
    <t>70-91</t>
  </si>
  <si>
    <t xml:space="preserve">Theatre - Dance Education         </t>
  </si>
  <si>
    <t>111-2</t>
  </si>
  <si>
    <t xml:space="preserve">Nursing (BSN) - Prelicensure      </t>
  </si>
  <si>
    <t>111-3</t>
  </si>
  <si>
    <t xml:space="preserve">Nursing (BSN) - Registered Nurse  </t>
  </si>
  <si>
    <t>111-4</t>
  </si>
  <si>
    <t>112-1</t>
  </si>
  <si>
    <t>132-0</t>
  </si>
  <si>
    <t xml:space="preserve">Nursing (Ph.D.)                   </t>
  </si>
  <si>
    <t>89-0</t>
  </si>
  <si>
    <t xml:space="preserve">Student-At-Large                  </t>
  </si>
  <si>
    <t>120-0</t>
  </si>
  <si>
    <t xml:space="preserve">University Studies                </t>
  </si>
  <si>
    <t>65-0</t>
  </si>
  <si>
    <t xml:space="preserve">Unclassified                      </t>
  </si>
  <si>
    <t>66-4</t>
  </si>
  <si>
    <t>99-0</t>
  </si>
  <si>
    <t xml:space="preserve">Undeclared                        </t>
  </si>
  <si>
    <t>99-1</t>
  </si>
  <si>
    <t xml:space="preserve">Undeclared (p)                    </t>
  </si>
  <si>
    <t xml:space="preserve">Agribusiness - Horticulture         </t>
  </si>
  <si>
    <t>Agriculture Total</t>
  </si>
  <si>
    <t>Criminal Justice Sciences Total</t>
  </si>
  <si>
    <t>FCS - Dietetic Internship</t>
  </si>
  <si>
    <t>FCS - Food, Nutrition &amp; Dietectics</t>
  </si>
  <si>
    <t>FCS- Interior &amp; Environmental Design</t>
  </si>
  <si>
    <t>Horticulture and Landscape Management</t>
  </si>
  <si>
    <t xml:space="preserve">FCS - Apparel Merchandising &amp; Design                                                                                                     </t>
  </si>
  <si>
    <t xml:space="preserve">FCS - Human Development/Family Resources                                                                                                 </t>
  </si>
  <si>
    <t>Family and Consumer Sciences Total</t>
  </si>
  <si>
    <t>Health Sciences Total</t>
  </si>
  <si>
    <t xml:space="preserve">IS - Systems Development/Analyst                                                                                                               </t>
  </si>
  <si>
    <t xml:space="preserve">IS - Web Application Development                                                                                                               </t>
  </si>
  <si>
    <t xml:space="preserve">IS - Information Assurance and Security                                                                                                        </t>
  </si>
  <si>
    <t xml:space="preserve">IS- Integration of Enterprise Systems                                                                                                         </t>
  </si>
  <si>
    <t xml:space="preserve">IS - Telecommunications Management                                                                                                             </t>
  </si>
  <si>
    <t xml:space="preserve">IS - Internet Application Development                                                                                                          </t>
  </si>
  <si>
    <t xml:space="preserve">CPS - General Computer Science                                                                                                                     </t>
  </si>
  <si>
    <t xml:space="preserve">IS - Systems Development                                                                                                                       </t>
  </si>
  <si>
    <t>School of Information Technology Total</t>
  </si>
  <si>
    <t>School of Kinesiology and Recreation</t>
  </si>
  <si>
    <t>Non-Degree Seeking (no CIP)</t>
  </si>
  <si>
    <t>Agriculture</t>
  </si>
  <si>
    <t xml:space="preserve">Physical Education Teacher Education K-12                                                                                                                       </t>
  </si>
  <si>
    <t xml:space="preserve">KNR - Recreation Administration                                                                                                            </t>
  </si>
  <si>
    <t xml:space="preserve">KNR - Sport Management                                                                                                                     </t>
  </si>
  <si>
    <t xml:space="preserve">KNR - Biomechanics                                                                                                                         </t>
  </si>
  <si>
    <t xml:space="preserve">KNR - Exercise Physiology                                                                                                                  </t>
  </si>
  <si>
    <t xml:space="preserve">Psychology of Sport &amp; Physical Activity                                                                                              </t>
  </si>
  <si>
    <t xml:space="preserve">Recr &amp; Park Admin - Therapeutic Recreation                                                                                                       </t>
  </si>
  <si>
    <t xml:space="preserve">Recreation Management                                                                                                                                           </t>
  </si>
  <si>
    <t>School of Kinesiology and Recreation Total</t>
  </si>
  <si>
    <t xml:space="preserve">Renewable Energy/Economics &amp; Public Policy                                                                                                                  </t>
  </si>
  <si>
    <t xml:space="preserve">Renewable Energy - Technical                                                                                                                                    </t>
  </si>
  <si>
    <t xml:space="preserve">Technology Education                                                                                                                                            </t>
  </si>
  <si>
    <t xml:space="preserve">Technology - Training and Development                                                                                                                           </t>
  </si>
  <si>
    <t xml:space="preserve">Technology - Project Management                                                                                                                                 </t>
  </si>
  <si>
    <t xml:space="preserve">IT - Construction Management                                                                                                                 </t>
  </si>
  <si>
    <t xml:space="preserve">IT - Graphic Communication                                                                                                                   </t>
  </si>
  <si>
    <t>Technology Total</t>
  </si>
  <si>
    <t>Chemistry Total</t>
  </si>
  <si>
    <t>Communication Sciences and Disorders</t>
  </si>
  <si>
    <t xml:space="preserve">Speech Pathology &amp; Audiology                                                                                                                                    </t>
  </si>
  <si>
    <t xml:space="preserve">Audiology                                                                                                                        </t>
  </si>
  <si>
    <t xml:space="preserve">Speech Pathology                                                                                                                 </t>
  </si>
  <si>
    <t>Communication Sciences and Disorders Total</t>
  </si>
  <si>
    <t xml:space="preserve">Applied Community &amp; Economic Dev                                                                                                 </t>
  </si>
  <si>
    <t xml:space="preserve">Applied Economics - Financial Economics                                                                                                                         </t>
  </si>
  <si>
    <t xml:space="preserve">Economics                                                                                                                                                       </t>
  </si>
  <si>
    <t>Economics Total</t>
  </si>
  <si>
    <t>Teaching of Writing in High/Middle Sch-PBC</t>
  </si>
  <si>
    <t>English Total</t>
  </si>
  <si>
    <t>Geography - Geology Total</t>
  </si>
  <si>
    <t>History-Social Sciences Teacher Certification</t>
  </si>
  <si>
    <t>History Total</t>
  </si>
  <si>
    <t>Languages, Literatures and Cultures</t>
  </si>
  <si>
    <t>Languages, Literatures, and Cultures</t>
  </si>
  <si>
    <t>Languages, Literatures and Cultures Total</t>
  </si>
  <si>
    <t xml:space="preserve">Elementary &amp; Middle Sch Math Education                                                                                                                </t>
  </si>
  <si>
    <t>Mathematics Total</t>
  </si>
  <si>
    <t>Philosophy Total</t>
  </si>
  <si>
    <t xml:space="preserve">Political Science - Global Politics and Culture                                                                                                                 </t>
  </si>
  <si>
    <t xml:space="preserve">Political Science - Leadership &amp; Social Justice                                                                                                               </t>
  </si>
  <si>
    <t>Politics and Government Total</t>
  </si>
  <si>
    <t xml:space="preserve">Psychology                                                                                                                                                      </t>
  </si>
  <si>
    <t xml:space="preserve">Cognitive and Behavioral Sciences                                                                                                                               </t>
  </si>
  <si>
    <t xml:space="preserve">Industrial/Organizational-Social Psychology                                                                                                                     </t>
  </si>
  <si>
    <t xml:space="preserve">Quantitative Psychology                                                                                                                                         </t>
  </si>
  <si>
    <t xml:space="preserve">Developmental Psychology                                                                                                                                        </t>
  </si>
  <si>
    <t>Psychology Total</t>
  </si>
  <si>
    <t xml:space="preserve">Conservation Biology                                                                                                                                            </t>
  </si>
  <si>
    <t xml:space="preserve">Biotechnology                                                                                                                                                   </t>
  </si>
  <si>
    <t xml:space="preserve">Organismal Biology &amp; Public Outreach                                                                                                                            </t>
  </si>
  <si>
    <t xml:space="preserve">Biological Sciences Teacher Education                                                                                                                           </t>
  </si>
  <si>
    <t>School of Biological Sciences Total</t>
  </si>
  <si>
    <t>Communication Studies - Interpersonal</t>
  </si>
  <si>
    <t xml:space="preserve">Organizational &amp; Leadership Comm                                                                                            </t>
  </si>
  <si>
    <t>Communication Studies Teacher Education</t>
  </si>
  <si>
    <t>School of Communication Total</t>
  </si>
  <si>
    <t>SOA - Applied Community &amp; Economic Dev</t>
  </si>
  <si>
    <t xml:space="preserve">ACC (BS/MPA) - Professional Accountancy                                                                                                                 </t>
  </si>
  <si>
    <t>Accounting - Accounting Information Systems</t>
  </si>
  <si>
    <t>Accounting Total</t>
  </si>
  <si>
    <t>Dean of Business Total</t>
  </si>
  <si>
    <t>Finance, Insurance and Law Total</t>
  </si>
  <si>
    <t>Management and Quantitative Methods</t>
  </si>
  <si>
    <t xml:space="preserve">MQM - Organizational Leadership                                                                                                                          </t>
  </si>
  <si>
    <t xml:space="preserve">MQM - Human Resource Management                                                                                                                          </t>
  </si>
  <si>
    <t xml:space="preserve">Entrepreneurship &amp; Small Business Mgmt                                                                                                     </t>
  </si>
  <si>
    <t xml:space="preserve">MKT - Integrated Marketing Comm                                                                                                                </t>
  </si>
  <si>
    <t>Marketing Total</t>
  </si>
  <si>
    <t>Management and Quantitative Methods Total</t>
  </si>
  <si>
    <t xml:space="preserve">Elem Ed - Bilingual/Bicultural Education                                                                                                           </t>
  </si>
  <si>
    <t>Curriculum and Instruction Total</t>
  </si>
  <si>
    <t>Educational Administration &amp; Foundations</t>
  </si>
  <si>
    <t xml:space="preserve">College Student Personnel Administration                                                                                                                        </t>
  </si>
  <si>
    <t xml:space="preserve">EdAdmin/General Administrative - PMC                                                                              </t>
  </si>
  <si>
    <t xml:space="preserve">Ed Admin/Superintendent Endorsement-PMC                                                                               </t>
  </si>
  <si>
    <t xml:space="preserve">Educational Administration                                                                                                                                      </t>
  </si>
  <si>
    <t>Educational Administration &amp; Foundations Total</t>
  </si>
  <si>
    <t xml:space="preserve">Spec Ed - Specialist Low Vision &amp; Blindness                                                                                                           </t>
  </si>
  <si>
    <t xml:space="preserve">Spec Ed - Specialist In Learning &amp; Behavior                                                                                                           </t>
  </si>
  <si>
    <t xml:space="preserve">Spec Ed - Specialist Deaf &amp; Hard of Hearing                                                                                                           </t>
  </si>
  <si>
    <t>Special Education Total</t>
  </si>
  <si>
    <t>Arts Technology Total</t>
  </si>
  <si>
    <t>School of Art Total</t>
  </si>
  <si>
    <t>Deaf/Hard of Hearing Auditory/Oral Spec</t>
  </si>
  <si>
    <t xml:space="preserve">Music Ed (BME) - Choral-General-Vocal                                                                                                                    </t>
  </si>
  <si>
    <t xml:space="preserve">Music Ed (BME) - Instrumental-Band                                                                                                                       </t>
  </si>
  <si>
    <t xml:space="preserve">Music Ed (BME)- Instrumental-Orchestra                                                                                                                  </t>
  </si>
  <si>
    <t xml:space="preserve">BM- Band &amp; Orchestra Instruments Perform                                                                                                </t>
  </si>
  <si>
    <t xml:space="preserve">Mus-Liberal Arts BA/BS - Music Business                                                                                                                       </t>
  </si>
  <si>
    <t>School of Music Total</t>
  </si>
  <si>
    <t>School of Theatre Total</t>
  </si>
  <si>
    <t>Nursing (BSN) - Prelicensure Early Admit</t>
  </si>
  <si>
    <t>Nursing (MSN) - Family Nurse Practitioner</t>
  </si>
  <si>
    <t>Mennonite College of Nursing Total</t>
  </si>
  <si>
    <t>Dean of Graduate School Total</t>
  </si>
  <si>
    <t xml:space="preserve">IDS - Human and Educational Services                                                                                                      </t>
  </si>
  <si>
    <t>Instructional Development Total</t>
  </si>
  <si>
    <t>Biochemistry/Molecular Biology - General</t>
  </si>
  <si>
    <t>Physics Total</t>
  </si>
  <si>
    <t>School of Social Work Total</t>
  </si>
  <si>
    <t>Sociology and Anthropology Total</t>
  </si>
  <si>
    <t xml:space="preserve">Behavior, Ecology, Evolution &amp; Systematics                                                                                                </t>
  </si>
  <si>
    <t xml:space="preserve">ACC (BS/MPA) - Accountancy &amp; Info Sys                                                                                                   </t>
  </si>
  <si>
    <t>Other Total</t>
  </si>
  <si>
    <t>College of Fine Arts Total</t>
  </si>
  <si>
    <t>College of Education Total</t>
  </si>
  <si>
    <t>College of Business Total</t>
  </si>
  <si>
    <t>College of Arts &amp; Sciences Total</t>
  </si>
  <si>
    <t>College of Applied Science and Technology Total</t>
  </si>
  <si>
    <t xml:space="preserve">Agriculture                   </t>
  </si>
  <si>
    <t>Bach</t>
  </si>
  <si>
    <t>Applied Science &amp; Technology</t>
  </si>
  <si>
    <t xml:space="preserve">Political Sci - Applied Community Developmt                                                                                                    </t>
  </si>
  <si>
    <t xml:space="preserve">Director of Special Education/PMGC                                                                                </t>
  </si>
  <si>
    <t>School Librarianship-PBC</t>
  </si>
  <si>
    <t xml:space="preserve">LBS 2/Technology Spec - Grad Cert                                                                           </t>
  </si>
  <si>
    <t>New Students by Racial/Ethnic Designation, Gender and Class Level</t>
  </si>
  <si>
    <t>Communication Sciences &amp; Disorders</t>
  </si>
  <si>
    <t>Languages, Literatures &amp; Cultures</t>
  </si>
  <si>
    <t>Planning and Institutional Research</t>
  </si>
  <si>
    <t>Total (On and Off Campus)</t>
  </si>
  <si>
    <t>Enrollment Reports</t>
  </si>
  <si>
    <t>* Full-Time= 6 semester hours or more</t>
  </si>
  <si>
    <t>By Department, Major-Sequence and Class Level……………………………</t>
  </si>
  <si>
    <t>By Racial/Ethnic Designation, Gender and Class Level…………..………………</t>
  </si>
  <si>
    <t>By Department and Type of Admission……………………………………….</t>
  </si>
  <si>
    <t>By Class and Type of Admission………………………………………………………………….</t>
  </si>
  <si>
    <t>By Racial/Ethnic Designation, Gender and Class Level………………….2</t>
  </si>
  <si>
    <t>By Class and Gender - Indicating Full-Time*, Part-Time and Hours……</t>
  </si>
  <si>
    <t>All Students by Class and Gender Indicating Full-Time*, Part-Time and Hours</t>
  </si>
  <si>
    <t>Master's</t>
  </si>
  <si>
    <t>Undergraduate</t>
  </si>
  <si>
    <t>University</t>
  </si>
  <si>
    <t>American Indian/Alaska Native Total</t>
  </si>
  <si>
    <t>Asian Total</t>
  </si>
  <si>
    <t xml:space="preserve">Native Hawiian or Pacific Islander </t>
  </si>
  <si>
    <t>Non-Resident Alien</t>
  </si>
  <si>
    <t>1-5</t>
  </si>
  <si>
    <t>1-7</t>
  </si>
  <si>
    <t>1-10</t>
  </si>
  <si>
    <t>91-1</t>
  </si>
  <si>
    <t>29-11</t>
  </si>
  <si>
    <t>130-1</t>
  </si>
  <si>
    <t>130-2</t>
  </si>
  <si>
    <t>62-3</t>
  </si>
  <si>
    <t>142-1</t>
  </si>
  <si>
    <t>42-2</t>
  </si>
  <si>
    <t>42-3</t>
  </si>
  <si>
    <t>21-2</t>
  </si>
  <si>
    <t>72-1</t>
  </si>
  <si>
    <t>39-2</t>
  </si>
  <si>
    <t>39-0</t>
  </si>
  <si>
    <t>39-6</t>
  </si>
  <si>
    <t>82-1</t>
  </si>
  <si>
    <t>82-5</t>
  </si>
  <si>
    <t>2-2</t>
  </si>
  <si>
    <t>28-6</t>
  </si>
  <si>
    <t>112-2</t>
  </si>
  <si>
    <t>23-0</t>
  </si>
  <si>
    <t>173-0</t>
  </si>
  <si>
    <t>173-90</t>
  </si>
  <si>
    <t>123-0</t>
  </si>
  <si>
    <t xml:space="preserve">Construction Management          </t>
  </si>
  <si>
    <t>Agriculture - Food Industry Management</t>
  </si>
  <si>
    <t xml:space="preserve">Agriculture Communication and Leadership    </t>
  </si>
  <si>
    <t xml:space="preserve">Agriculture - Animal Science      </t>
  </si>
  <si>
    <t xml:space="preserve">Health Information Management - Standard               </t>
  </si>
  <si>
    <t xml:space="preserve">CPS- Enterprise Computing Engineering    </t>
  </si>
  <si>
    <t xml:space="preserve">Biochemistry/MB - Molecular Biology       </t>
  </si>
  <si>
    <t xml:space="preserve">Biochemistry/MB - Biochemistry         </t>
  </si>
  <si>
    <t xml:space="preserve">Master of Chemistry Education                 </t>
  </si>
  <si>
    <t xml:space="preserve">Master of Science in Chemistry Education          </t>
  </si>
  <si>
    <t xml:space="preserve">Speech Pathology &amp; Audiology - Bilingual         </t>
  </si>
  <si>
    <t xml:space="preserve">Economics - General Economics   </t>
  </si>
  <si>
    <t xml:space="preserve">Economics - Managerial Economics         </t>
  </si>
  <si>
    <t xml:space="preserve">Writing - Professional Writing and Rhetorics       </t>
  </si>
  <si>
    <t xml:space="preserve">Physics - Computer Physics              </t>
  </si>
  <si>
    <t xml:space="preserve">Mass Media      </t>
  </si>
  <si>
    <t xml:space="preserve">Mass Communication - Journalism      </t>
  </si>
  <si>
    <t xml:space="preserve">Mass Media - Media Management, Promotion, and Sales      </t>
  </si>
  <si>
    <t xml:space="preserve">Accounting - Business Information Systems       </t>
  </si>
  <si>
    <t xml:space="preserve">Accounting - Career Specialty         </t>
  </si>
  <si>
    <t xml:space="preserve">General Art                </t>
  </si>
  <si>
    <t xml:space="preserve">Music Conducting        </t>
  </si>
  <si>
    <t xml:space="preserve">Master of Fine Arts/Theatre  </t>
  </si>
  <si>
    <t xml:space="preserve">Nursing (MSN) - Nursing Systems Administration </t>
  </si>
  <si>
    <t>Class Level</t>
  </si>
  <si>
    <t xml:space="preserve">Electricity, Natural Gas, &amp; Telecommunications Economics     </t>
  </si>
  <si>
    <t xml:space="preserve">School of Art        </t>
  </si>
  <si>
    <t>School of Music</t>
  </si>
  <si>
    <t>Freshmen</t>
  </si>
  <si>
    <t>Nerw Transfer Students</t>
  </si>
  <si>
    <t>New Students</t>
  </si>
  <si>
    <t>Table of Contents</t>
  </si>
  <si>
    <t>2011 Summer Semester</t>
  </si>
  <si>
    <t>Summer Semester 2011 (On and Off Campus)</t>
  </si>
  <si>
    <t>Summer Semester 2011 On and Off Campus</t>
  </si>
  <si>
    <t>Summer  Semester 2011  Enrollment On and Off Campus by Department, Major-Sequence and Class Level</t>
  </si>
  <si>
    <t>Summer Semester 2011</t>
  </si>
  <si>
    <t>1-11</t>
  </si>
  <si>
    <t>1-12</t>
  </si>
  <si>
    <t>75-7</t>
  </si>
  <si>
    <t>91-2</t>
  </si>
  <si>
    <t>79-3</t>
  </si>
  <si>
    <t>53-2</t>
  </si>
  <si>
    <t>103-1</t>
  </si>
  <si>
    <t>244-20</t>
  </si>
  <si>
    <t>22-0</t>
  </si>
  <si>
    <t>58-5</t>
  </si>
  <si>
    <t>59-1</t>
  </si>
  <si>
    <t>112-3</t>
  </si>
  <si>
    <t>66-3</t>
  </si>
  <si>
    <t>1-8</t>
  </si>
  <si>
    <t>Women's Studies</t>
  </si>
  <si>
    <t>233-20</t>
  </si>
  <si>
    <t>Women's Studies Total</t>
  </si>
  <si>
    <t>111-5</t>
  </si>
  <si>
    <t>Black or African American Total</t>
  </si>
  <si>
    <t>White Total</t>
  </si>
  <si>
    <t>Two or More Selected Total</t>
  </si>
  <si>
    <t>Two or More Selections Total</t>
  </si>
  <si>
    <t>Economics</t>
  </si>
  <si>
    <t xml:space="preserve">Agriculture - Agronomy Management   </t>
  </si>
  <si>
    <t xml:space="preserve">Agriculture - Crop and Soil Science                                                                                                                             </t>
  </si>
  <si>
    <t xml:space="preserve">Agriculture - Pre-Veterinary Medicine </t>
  </si>
  <si>
    <t xml:space="preserve">Agriculture - Agribusiness      </t>
  </si>
  <si>
    <t xml:space="preserve">Medical Laboratory Science                                                                                                                                      </t>
  </si>
  <si>
    <t xml:space="preserve">Physical Education - Kinesiology Studies       </t>
  </si>
  <si>
    <t xml:space="preserve">KNR - Athletic Training                                                                                                                    </t>
  </si>
  <si>
    <t xml:space="preserve">IT - Computer Systems Technology                                                                                                             </t>
  </si>
  <si>
    <t xml:space="preserve">IT - Engineering Technology                                                                                                                  </t>
  </si>
  <si>
    <t xml:space="preserve">Communication Studies - Political Communication                                                                                                                 </t>
  </si>
  <si>
    <t xml:space="preserve">Social Work - Child and Family Practice  </t>
  </si>
  <si>
    <t xml:space="preserve">Insurance - Business Information Systems                                                                                                                        </t>
  </si>
  <si>
    <t xml:space="preserve">Business Administration      </t>
  </si>
  <si>
    <t xml:space="preserve">LBS 2/Transition Spec - Graduate Certificate                                                                                    </t>
  </si>
  <si>
    <t xml:space="preserve">Master of Fine Arts                                                                                                                                             </t>
  </si>
  <si>
    <t xml:space="preserve">Bachelor of Music - Voice Performance                                                                                                                           </t>
  </si>
  <si>
    <t xml:space="preserve">Music-Liberal Arts BA/BS - Musical Theatre                                                                                                                      </t>
  </si>
  <si>
    <t xml:space="preserve">Nursing (BSN) - Accelerated Prelicensure                                                                                                                        </t>
  </si>
  <si>
    <t xml:space="preserve">Nursing (MSN) - Clinical Nurse Leader                                                                                                                           </t>
  </si>
  <si>
    <t xml:space="preserve">Interdisciplinary Studies - Multidisciplinary Studies                                                                                                           </t>
  </si>
  <si>
    <t>(As of August 5, 2011)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</si>
</sst>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;[Red]\(#,##0\ \ \);\-\-"/>
    <numFmt numFmtId="165" formatCode="#,##0\ \ \ \ ;;\-\-\ \ \ \ "/>
    <numFmt numFmtId="166" formatCode="#,##0_);;\-\-\ \ \ "/>
    <numFmt numFmtId="167" formatCode="#,##0\ \ "/>
    <numFmt numFmtId="168" formatCode="#,##0_);\(#,##0\);\ \-\-"/>
    <numFmt numFmtId="169" formatCode="#,##0;\(#,##0\);\ \-\-"/>
    <numFmt numFmtId="170" formatCode="#,##0\ \ \ ;;\-\-\ \ \ "/>
    <numFmt numFmtId="171" formatCode="#,##0\ \ ;;\-\-\ \ "/>
    <numFmt numFmtId="172" formatCode="#,##0;;\-\-"/>
    <numFmt numFmtId="173" formatCode="#,##0\ \ \ \ \ \ ;;\-\-\ \ \ \ \ \ 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57">
    <font>
      <sz val="10"/>
      <name val="Helv"/>
      <family val="0"/>
    </font>
    <font>
      <sz val="10"/>
      <color indexed="8"/>
      <name val="Times New Roman"/>
      <family val="2"/>
    </font>
    <font>
      <sz val="10"/>
      <name val="Times New Roman"/>
      <family val="1"/>
    </font>
    <font>
      <u val="single"/>
      <sz val="10"/>
      <name val="Times New Roman"/>
      <family val="1"/>
    </font>
    <font>
      <sz val="7"/>
      <name val="Tms Rmn"/>
      <family val="0"/>
    </font>
    <font>
      <sz val="8"/>
      <name val="Tms Rmn"/>
      <family val="0"/>
    </font>
    <font>
      <sz val="9"/>
      <name val="Times"/>
      <family val="1"/>
    </font>
    <font>
      <sz val="10"/>
      <name val="Times"/>
      <family val="1"/>
    </font>
    <font>
      <u val="single"/>
      <sz val="9"/>
      <name val="Times"/>
      <family val="1"/>
    </font>
    <font>
      <sz val="10"/>
      <name val="Arial"/>
      <family val="2"/>
    </font>
    <font>
      <sz val="8"/>
      <name val="Arial"/>
      <family val="2"/>
    </font>
    <font>
      <sz val="9"/>
      <name val="Times New Roman"/>
      <family val="1"/>
    </font>
    <font>
      <u val="single"/>
      <sz val="9"/>
      <name val="Times New Roman"/>
      <family val="1"/>
    </font>
    <font>
      <b/>
      <sz val="10"/>
      <name val="Times New Roman"/>
      <family val="1"/>
    </font>
    <font>
      <b/>
      <sz val="9"/>
      <name val="Times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b/>
      <sz val="12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sz val="10"/>
      <color indexed="9"/>
      <name val="Times New Roman"/>
      <family val="2"/>
    </font>
    <font>
      <sz val="10"/>
      <color indexed="20"/>
      <name val="Times New Roman"/>
      <family val="2"/>
    </font>
    <font>
      <b/>
      <sz val="10"/>
      <color indexed="52"/>
      <name val="Times New Roman"/>
      <family val="2"/>
    </font>
    <font>
      <b/>
      <sz val="10"/>
      <color indexed="9"/>
      <name val="Times New Roman"/>
      <family val="2"/>
    </font>
    <font>
      <i/>
      <sz val="10"/>
      <color indexed="23"/>
      <name val="Times New Roman"/>
      <family val="2"/>
    </font>
    <font>
      <sz val="10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0"/>
      <color indexed="62"/>
      <name val="Times New Roman"/>
      <family val="2"/>
    </font>
    <font>
      <sz val="10"/>
      <color indexed="52"/>
      <name val="Times New Roman"/>
      <family val="2"/>
    </font>
    <font>
      <sz val="10"/>
      <color indexed="60"/>
      <name val="Times New Roman"/>
      <family val="2"/>
    </font>
    <font>
      <b/>
      <sz val="10"/>
      <color indexed="63"/>
      <name val="Times New Roman"/>
      <family val="2"/>
    </font>
    <font>
      <b/>
      <sz val="18"/>
      <color indexed="56"/>
      <name val="Cambria"/>
      <family val="2"/>
    </font>
    <font>
      <b/>
      <sz val="10"/>
      <color indexed="8"/>
      <name val="Times New Roman"/>
      <family val="2"/>
    </font>
    <font>
      <sz val="10"/>
      <color indexed="10"/>
      <name val="Times New Roman"/>
      <family val="2"/>
    </font>
    <font>
      <sz val="9"/>
      <color indexed="8"/>
      <name val="Times New Roman"/>
      <family val="1"/>
    </font>
    <font>
      <b/>
      <i/>
      <sz val="9"/>
      <color indexed="8"/>
      <name val="Times New Roman"/>
      <family val="1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9C0006"/>
      <name val="Times New Roman"/>
      <family val="2"/>
    </font>
    <font>
      <b/>
      <sz val="10"/>
      <color rgb="FFFA7D00"/>
      <name val="Times New Roman"/>
      <family val="2"/>
    </font>
    <font>
      <b/>
      <sz val="10"/>
      <color theme="0"/>
      <name val="Times New Roman"/>
      <family val="2"/>
    </font>
    <font>
      <i/>
      <sz val="10"/>
      <color rgb="FF7F7F7F"/>
      <name val="Times New Roman"/>
      <family val="2"/>
    </font>
    <font>
      <sz val="10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0"/>
      <color rgb="FF3F3F76"/>
      <name val="Times New Roman"/>
      <family val="2"/>
    </font>
    <font>
      <sz val="10"/>
      <color rgb="FFFA7D00"/>
      <name val="Times New Roman"/>
      <family val="2"/>
    </font>
    <font>
      <sz val="10"/>
      <color rgb="FF9C6500"/>
      <name val="Times New Roman"/>
      <family val="2"/>
    </font>
    <font>
      <b/>
      <sz val="10"/>
      <color rgb="FF3F3F3F"/>
      <name val="Times New Roman"/>
      <family val="2"/>
    </font>
    <font>
      <b/>
      <sz val="18"/>
      <color theme="3"/>
      <name val="Cambria"/>
      <family val="2"/>
    </font>
    <font>
      <b/>
      <sz val="10"/>
      <color theme="1"/>
      <name val="Times New Roman"/>
      <family val="2"/>
    </font>
    <font>
      <sz val="10"/>
      <color rgb="FFFF0000"/>
      <name val="Times New Roman"/>
      <family val="2"/>
    </font>
    <font>
      <sz val="9"/>
      <color theme="1"/>
      <name val="Times New Roman"/>
      <family val="1"/>
    </font>
    <font>
      <b/>
      <i/>
      <sz val="9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37" fontId="4" fillId="0" borderId="0">
      <alignment/>
      <protection/>
    </xf>
    <xf numFmtId="0" fontId="2" fillId="0" borderId="0">
      <alignment vertical="center"/>
      <protection/>
    </xf>
    <xf numFmtId="0" fontId="9" fillId="0" borderId="0">
      <alignment/>
      <protection/>
    </xf>
    <xf numFmtId="37" fontId="4" fillId="0" borderId="0">
      <alignment/>
      <protection/>
    </xf>
    <xf numFmtId="37" fontId="4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19">
    <xf numFmtId="0" fontId="0" fillId="0" borderId="0" xfId="0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3" fontId="2" fillId="0" borderId="0" xfId="0" applyNumberFormat="1" applyFont="1" applyAlignment="1">
      <alignment horizontal="lef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centerContinuous"/>
    </xf>
    <xf numFmtId="3" fontId="2" fillId="0" borderId="0" xfId="0" applyNumberFormat="1" applyFont="1" applyAlignment="1">
      <alignment horizontal="centerContinuous"/>
    </xf>
    <xf numFmtId="3" fontId="2" fillId="0" borderId="10" xfId="0" applyNumberFormat="1" applyFont="1" applyBorder="1" applyAlignment="1">
      <alignment horizontal="centerContinuous"/>
    </xf>
    <xf numFmtId="1" fontId="2" fillId="0" borderId="0" xfId="0" applyNumberFormat="1" applyFont="1" applyAlignment="1">
      <alignment horizontal="right"/>
    </xf>
    <xf numFmtId="3" fontId="3" fillId="0" borderId="10" xfId="0" applyNumberFormat="1" applyFont="1" applyBorder="1" applyAlignment="1">
      <alignment horizontal="centerContinuous"/>
    </xf>
    <xf numFmtId="0" fontId="3" fillId="0" borderId="0" xfId="0" applyFont="1" applyAlignment="1">
      <alignment horizontal="left"/>
    </xf>
    <xf numFmtId="37" fontId="6" fillId="0" borderId="0" xfId="55" applyFont="1" applyAlignment="1">
      <alignment horizontal="centerContinuous"/>
      <protection/>
    </xf>
    <xf numFmtId="1" fontId="6" fillId="0" borderId="0" xfId="55" applyNumberFormat="1" applyFont="1" applyAlignment="1">
      <alignment horizontal="centerContinuous"/>
      <protection/>
    </xf>
    <xf numFmtId="37" fontId="6" fillId="0" borderId="0" xfId="55" applyFont="1">
      <alignment/>
      <protection/>
    </xf>
    <xf numFmtId="37" fontId="7" fillId="0" borderId="0" xfId="55" applyFont="1">
      <alignment/>
      <protection/>
    </xf>
    <xf numFmtId="0" fontId="2" fillId="0" borderId="0" xfId="56">
      <alignment vertical="center"/>
      <protection/>
    </xf>
    <xf numFmtId="3" fontId="6" fillId="0" borderId="0" xfId="55" applyNumberFormat="1" applyFont="1" applyAlignment="1">
      <alignment horizontal="left"/>
      <protection/>
    </xf>
    <xf numFmtId="3" fontId="6" fillId="0" borderId="0" xfId="55" applyNumberFormat="1" applyFont="1">
      <alignment/>
      <protection/>
    </xf>
    <xf numFmtId="37" fontId="6" fillId="0" borderId="0" xfId="55" applyFont="1" applyAlignment="1">
      <alignment horizontal="left"/>
      <protection/>
    </xf>
    <xf numFmtId="1" fontId="6" fillId="0" borderId="0" xfId="55" applyNumberFormat="1" applyFont="1">
      <alignment/>
      <protection/>
    </xf>
    <xf numFmtId="166" fontId="6" fillId="0" borderId="0" xfId="55" applyNumberFormat="1" applyFont="1" applyAlignment="1">
      <alignment horizontal="centerContinuous"/>
      <protection/>
    </xf>
    <xf numFmtId="1" fontId="6" fillId="0" borderId="0" xfId="55" applyNumberFormat="1" applyFont="1" applyAlignment="1" applyProtection="1">
      <alignment horizontal="centerContinuous"/>
      <protection/>
    </xf>
    <xf numFmtId="0" fontId="11" fillId="0" borderId="0" xfId="57" applyFont="1">
      <alignment/>
      <protection/>
    </xf>
    <xf numFmtId="0" fontId="2" fillId="0" borderId="0" xfId="57" applyFont="1" applyAlignment="1">
      <alignment horizontal="centerContinuous"/>
      <protection/>
    </xf>
    <xf numFmtId="0" fontId="2" fillId="0" borderId="0" xfId="57" applyFont="1">
      <alignment/>
      <protection/>
    </xf>
    <xf numFmtId="0" fontId="11" fillId="0" borderId="10" xfId="57" applyFont="1" applyBorder="1" applyAlignment="1">
      <alignment horizontal="centerContinuous"/>
      <protection/>
    </xf>
    <xf numFmtId="169" fontId="2" fillId="0" borderId="0" xfId="57" applyNumberFormat="1" applyFont="1">
      <alignment/>
      <protection/>
    </xf>
    <xf numFmtId="0" fontId="13" fillId="0" borderId="0" xfId="57" applyFont="1">
      <alignment/>
      <protection/>
    </xf>
    <xf numFmtId="164" fontId="6" fillId="0" borderId="0" xfId="58" applyNumberFormat="1" applyFont="1" applyAlignment="1">
      <alignment horizontal="centerContinuous"/>
      <protection/>
    </xf>
    <xf numFmtId="164" fontId="6" fillId="0" borderId="0" xfId="58" applyNumberFormat="1" applyFont="1">
      <alignment/>
      <protection/>
    </xf>
    <xf numFmtId="164" fontId="7" fillId="0" borderId="0" xfId="58" applyNumberFormat="1" applyFont="1" applyAlignment="1" applyProtection="1">
      <alignment horizontal="centerContinuous"/>
      <protection/>
    </xf>
    <xf numFmtId="164" fontId="6" fillId="0" borderId="0" xfId="58" applyNumberFormat="1" applyFont="1" applyAlignment="1">
      <alignment horizontal="center"/>
      <protection/>
    </xf>
    <xf numFmtId="164" fontId="6" fillId="0" borderId="0" xfId="58" applyNumberFormat="1" applyFont="1" applyAlignment="1" applyProtection="1">
      <alignment horizontal="center"/>
      <protection/>
    </xf>
    <xf numFmtId="164" fontId="14" fillId="0" borderId="0" xfId="58" applyNumberFormat="1" applyFont="1">
      <alignment/>
      <protection/>
    </xf>
    <xf numFmtId="164" fontId="8" fillId="0" borderId="0" xfId="58" applyNumberFormat="1" applyFont="1" applyAlignment="1">
      <alignment horizontal="center"/>
      <protection/>
    </xf>
    <xf numFmtId="164" fontId="8" fillId="0" borderId="0" xfId="58" applyNumberFormat="1" applyFont="1" applyAlignment="1" applyProtection="1">
      <alignment horizontal="center"/>
      <protection/>
    </xf>
    <xf numFmtId="164" fontId="6" fillId="0" borderId="0" xfId="58" applyNumberFormat="1" applyFont="1" applyAlignment="1" applyProtection="1">
      <alignment horizontal="left"/>
      <protection/>
    </xf>
    <xf numFmtId="164" fontId="6" fillId="0" borderId="0" xfId="58" applyNumberFormat="1" applyFont="1" applyBorder="1">
      <alignment/>
      <protection/>
    </xf>
    <xf numFmtId="0" fontId="2" fillId="0" borderId="0" xfId="0" applyFont="1" applyBorder="1" applyAlignment="1">
      <alignment horizontal="centerContinuous"/>
    </xf>
    <xf numFmtId="0" fontId="2" fillId="0" borderId="0" xfId="57" applyFont="1">
      <alignment/>
      <protection/>
    </xf>
    <xf numFmtId="37" fontId="15" fillId="0" borderId="0" xfId="59" applyFont="1" applyAlignment="1">
      <alignment horizontal="center"/>
      <protection/>
    </xf>
    <xf numFmtId="37" fontId="15" fillId="0" borderId="0" xfId="59" applyFont="1">
      <alignment/>
      <protection/>
    </xf>
    <xf numFmtId="37" fontId="16" fillId="0" borderId="0" xfId="59" applyFont="1">
      <alignment/>
      <protection/>
    </xf>
    <xf numFmtId="37" fontId="17" fillId="0" borderId="0" xfId="59" applyFont="1" applyAlignment="1">
      <alignment horizontal="center"/>
      <protection/>
    </xf>
    <xf numFmtId="37" fontId="15" fillId="0" borderId="0" xfId="59" applyFont="1" applyBorder="1">
      <alignment/>
      <protection/>
    </xf>
    <xf numFmtId="37" fontId="17" fillId="0" borderId="0" xfId="59" applyFont="1">
      <alignment/>
      <protection/>
    </xf>
    <xf numFmtId="37" fontId="15" fillId="0" borderId="0" xfId="59" applyFont="1" applyAlignment="1">
      <alignment horizontal="left"/>
      <protection/>
    </xf>
    <xf numFmtId="37" fontId="15" fillId="0" borderId="0" xfId="59" applyFont="1" applyAlignment="1">
      <alignment/>
      <protection/>
    </xf>
    <xf numFmtId="37" fontId="15" fillId="0" borderId="0" xfId="59" applyFont="1" applyAlignment="1">
      <alignment horizontal="right"/>
      <protection/>
    </xf>
    <xf numFmtId="37" fontId="16" fillId="0" borderId="0" xfId="59" applyFont="1" applyAlignment="1">
      <alignment horizontal="right"/>
      <protection/>
    </xf>
    <xf numFmtId="3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 horizontal="centerContinuous"/>
    </xf>
    <xf numFmtId="3" fontId="3" fillId="0" borderId="0" xfId="0" applyNumberFormat="1" applyFont="1" applyBorder="1" applyAlignment="1">
      <alignment horizontal="centerContinuous"/>
    </xf>
    <xf numFmtId="3" fontId="2" fillId="0" borderId="0" xfId="0" applyNumberFormat="1" applyFont="1" applyBorder="1" applyAlignment="1">
      <alignment horizontal="left"/>
    </xf>
    <xf numFmtId="170" fontId="6" fillId="0" borderId="0" xfId="55" applyNumberFormat="1" applyFont="1">
      <alignment/>
      <protection/>
    </xf>
    <xf numFmtId="170" fontId="6" fillId="0" borderId="0" xfId="55" applyNumberFormat="1" applyFont="1" applyProtection="1">
      <alignment/>
      <protection/>
    </xf>
    <xf numFmtId="170" fontId="8" fillId="0" borderId="0" xfId="55" applyNumberFormat="1" applyFont="1" applyBorder="1" applyAlignment="1">
      <alignment horizontal="center"/>
      <protection/>
    </xf>
    <xf numFmtId="170" fontId="8" fillId="0" borderId="0" xfId="55" applyNumberFormat="1" applyFont="1" applyBorder="1" applyAlignment="1">
      <alignment horizontal="centerContinuous"/>
      <protection/>
    </xf>
    <xf numFmtId="170" fontId="6" fillId="0" borderId="0" xfId="55" applyNumberFormat="1" applyFont="1" applyBorder="1" applyAlignment="1">
      <alignment horizontal="right"/>
      <protection/>
    </xf>
    <xf numFmtId="3" fontId="3" fillId="0" borderId="0" xfId="0" applyNumberFormat="1" applyFont="1" applyBorder="1" applyAlignment="1">
      <alignment horizontal="center"/>
    </xf>
    <xf numFmtId="170" fontId="2" fillId="0" borderId="0" xfId="0" applyNumberFormat="1" applyFont="1" applyBorder="1" applyAlignment="1">
      <alignment horizontal="right"/>
    </xf>
    <xf numFmtId="170" fontId="2" fillId="0" borderId="0" xfId="0" applyNumberFormat="1" applyFont="1" applyBorder="1" applyAlignment="1">
      <alignment/>
    </xf>
    <xf numFmtId="0" fontId="11" fillId="0" borderId="0" xfId="57" applyFont="1" applyAlignment="1">
      <alignment horizontal="centerContinuous"/>
      <protection/>
    </xf>
    <xf numFmtId="0" fontId="18" fillId="0" borderId="0" xfId="57" applyFont="1" applyAlignment="1">
      <alignment horizontal="centerContinuous"/>
      <protection/>
    </xf>
    <xf numFmtId="171" fontId="11" fillId="0" borderId="0" xfId="57" applyNumberFormat="1" applyFont="1" applyAlignment="1">
      <alignment horizontal="centerContinuous"/>
      <protection/>
    </xf>
    <xf numFmtId="3" fontId="11" fillId="0" borderId="0" xfId="57" applyNumberFormat="1" applyFont="1" applyAlignment="1">
      <alignment horizontal="centerContinuous"/>
      <protection/>
    </xf>
    <xf numFmtId="37" fontId="8" fillId="0" borderId="0" xfId="55" applyFont="1" applyBorder="1" applyAlignment="1">
      <alignment horizontal="center"/>
      <protection/>
    </xf>
    <xf numFmtId="1" fontId="8" fillId="0" borderId="0" xfId="55" applyNumberFormat="1" applyFont="1" applyBorder="1" applyAlignment="1">
      <alignment horizontal="center"/>
      <protection/>
    </xf>
    <xf numFmtId="173" fontId="6" fillId="0" borderId="0" xfId="58" applyNumberFormat="1" applyFont="1">
      <alignment/>
      <protection/>
    </xf>
    <xf numFmtId="173" fontId="6" fillId="0" borderId="0" xfId="58" applyNumberFormat="1" applyFont="1" applyProtection="1">
      <alignment/>
      <protection/>
    </xf>
    <xf numFmtId="0" fontId="2" fillId="0" borderId="0" xfId="57" applyFont="1" applyAlignment="1">
      <alignment horizontal="centerContinuous"/>
      <protection/>
    </xf>
    <xf numFmtId="171" fontId="2" fillId="0" borderId="0" xfId="57" applyNumberFormat="1" applyFont="1" applyBorder="1">
      <alignment/>
      <protection/>
    </xf>
    <xf numFmtId="171" fontId="2" fillId="0" borderId="0" xfId="57" applyNumberFormat="1" applyFont="1">
      <alignment/>
      <protection/>
    </xf>
    <xf numFmtId="171" fontId="2" fillId="0" borderId="0" xfId="57" applyNumberFormat="1" applyFont="1" applyFill="1" applyBorder="1">
      <alignment/>
      <protection/>
    </xf>
    <xf numFmtId="0" fontId="3" fillId="0" borderId="0" xfId="57" applyFont="1" applyAlignment="1">
      <alignment horizontal="center"/>
      <protection/>
    </xf>
    <xf numFmtId="0" fontId="12" fillId="0" borderId="0" xfId="57" applyFont="1" applyAlignment="1">
      <alignment horizontal="center"/>
      <protection/>
    </xf>
    <xf numFmtId="0" fontId="2" fillId="0" borderId="0" xfId="57" applyFont="1" applyAlignment="1">
      <alignment horizontal="center"/>
      <protection/>
    </xf>
    <xf numFmtId="0" fontId="11" fillId="0" borderId="0" xfId="57" applyFont="1" applyAlignment="1">
      <alignment horizontal="center"/>
      <protection/>
    </xf>
    <xf numFmtId="165" fontId="2" fillId="0" borderId="0" xfId="57" applyNumberFormat="1" applyFont="1" applyAlignment="1">
      <alignment horizontal="centerContinuous"/>
      <protection/>
    </xf>
    <xf numFmtId="165" fontId="11" fillId="0" borderId="10" xfId="57" applyNumberFormat="1" applyFont="1" applyBorder="1" applyAlignment="1">
      <alignment horizontal="centerContinuous"/>
      <protection/>
    </xf>
    <xf numFmtId="165" fontId="12" fillId="0" borderId="0" xfId="57" applyNumberFormat="1" applyFont="1" applyAlignment="1">
      <alignment horizontal="center"/>
      <protection/>
    </xf>
    <xf numFmtId="165" fontId="2" fillId="0" borderId="0" xfId="57" applyNumberFormat="1" applyFont="1" applyBorder="1">
      <alignment/>
      <protection/>
    </xf>
    <xf numFmtId="165" fontId="2" fillId="0" borderId="0" xfId="57" applyNumberFormat="1" applyFont="1">
      <alignment/>
      <protection/>
    </xf>
    <xf numFmtId="165" fontId="2" fillId="0" borderId="0" xfId="57" applyNumberFormat="1" applyFont="1" applyAlignment="1">
      <alignment horizontal="center"/>
      <protection/>
    </xf>
    <xf numFmtId="165" fontId="3" fillId="0" borderId="0" xfId="57" applyNumberFormat="1" applyFont="1" applyAlignment="1">
      <alignment horizontal="center"/>
      <protection/>
    </xf>
    <xf numFmtId="165" fontId="11" fillId="0" borderId="0" xfId="57" applyNumberFormat="1" applyFont="1">
      <alignment/>
      <protection/>
    </xf>
    <xf numFmtId="173" fontId="2" fillId="0" borderId="0" xfId="57" applyNumberFormat="1" applyFont="1" applyAlignment="1">
      <alignment horizontal="centerContinuous"/>
      <protection/>
    </xf>
    <xf numFmtId="173" fontId="11" fillId="0" borderId="10" xfId="57" applyNumberFormat="1" applyFont="1" applyBorder="1" applyAlignment="1">
      <alignment horizontal="centerContinuous"/>
      <protection/>
    </xf>
    <xf numFmtId="173" fontId="12" fillId="0" borderId="0" xfId="57" applyNumberFormat="1" applyFont="1" applyAlignment="1">
      <alignment horizontal="center"/>
      <protection/>
    </xf>
    <xf numFmtId="173" fontId="2" fillId="0" borderId="0" xfId="57" applyNumberFormat="1" applyFont="1">
      <alignment/>
      <protection/>
    </xf>
    <xf numFmtId="0" fontId="18" fillId="0" borderId="0" xfId="57" applyFont="1">
      <alignment/>
      <protection/>
    </xf>
    <xf numFmtId="171" fontId="11" fillId="0" borderId="10" xfId="57" applyNumberFormat="1" applyFont="1" applyBorder="1" applyAlignment="1">
      <alignment horizontal="centerContinuous"/>
      <protection/>
    </xf>
    <xf numFmtId="169" fontId="11" fillId="0" borderId="0" xfId="57" applyNumberFormat="1" applyFont="1">
      <alignment/>
      <protection/>
    </xf>
    <xf numFmtId="3" fontId="11" fillId="0" borderId="0" xfId="57" applyNumberFormat="1" applyFont="1">
      <alignment/>
      <protection/>
    </xf>
    <xf numFmtId="171" fontId="12" fillId="0" borderId="0" xfId="57" applyNumberFormat="1" applyFont="1" applyAlignment="1">
      <alignment horizontal="center"/>
      <protection/>
    </xf>
    <xf numFmtId="0" fontId="19" fillId="0" borderId="0" xfId="57" applyFont="1">
      <alignment/>
      <protection/>
    </xf>
    <xf numFmtId="171" fontId="11" fillId="0" borderId="0" xfId="57" applyNumberFormat="1" applyFont="1">
      <alignment/>
      <protection/>
    </xf>
    <xf numFmtId="171" fontId="12" fillId="0" borderId="0" xfId="57" applyNumberFormat="1" applyFont="1" applyAlignment="1">
      <alignment horizontal="right"/>
      <protection/>
    </xf>
    <xf numFmtId="0" fontId="11" fillId="0" borderId="0" xfId="57" applyFont="1" applyBorder="1" applyAlignment="1">
      <alignment/>
      <protection/>
    </xf>
    <xf numFmtId="169" fontId="11" fillId="0" borderId="0" xfId="57" applyNumberFormat="1" applyFont="1" applyBorder="1">
      <alignment/>
      <protection/>
    </xf>
    <xf numFmtId="3" fontId="11" fillId="0" borderId="0" xfId="57" applyNumberFormat="1" applyFont="1" applyBorder="1">
      <alignment/>
      <protection/>
    </xf>
    <xf numFmtId="0" fontId="11" fillId="0" borderId="0" xfId="57" applyFont="1" applyBorder="1">
      <alignment/>
      <protection/>
    </xf>
    <xf numFmtId="16" fontId="11" fillId="0" borderId="0" xfId="57" applyNumberFormat="1" applyFont="1" quotePrefix="1">
      <alignment/>
      <protection/>
    </xf>
    <xf numFmtId="0" fontId="11" fillId="0" borderId="0" xfId="57" applyFont="1" quotePrefix="1">
      <alignment/>
      <protection/>
    </xf>
    <xf numFmtId="0" fontId="11" fillId="0" borderId="0" xfId="57" applyFont="1" applyBorder="1" applyAlignment="1">
      <alignment horizontal="left"/>
      <protection/>
    </xf>
    <xf numFmtId="0" fontId="55" fillId="0" borderId="0" xfId="0" applyFont="1" applyAlignment="1">
      <alignment/>
    </xf>
    <xf numFmtId="0" fontId="11" fillId="0" borderId="0" xfId="57" applyFont="1" applyBorder="1" applyAlignment="1">
      <alignment horizontal="right"/>
      <protection/>
    </xf>
    <xf numFmtId="0" fontId="18" fillId="0" borderId="0" xfId="57" applyFont="1" applyBorder="1">
      <alignment/>
      <protection/>
    </xf>
    <xf numFmtId="0" fontId="56" fillId="0" borderId="0" xfId="0" applyFont="1" applyAlignment="1">
      <alignment/>
    </xf>
    <xf numFmtId="165" fontId="2" fillId="0" borderId="0" xfId="57" applyNumberFormat="1" applyFont="1" applyFill="1" applyBorder="1">
      <alignment/>
      <protection/>
    </xf>
    <xf numFmtId="37" fontId="15" fillId="0" borderId="0" xfId="59" applyFont="1" applyAlignment="1">
      <alignment horizontal="left"/>
      <protection/>
    </xf>
    <xf numFmtId="37" fontId="17" fillId="0" borderId="0" xfId="59" applyFont="1" applyAlignment="1">
      <alignment horizontal="center"/>
      <protection/>
    </xf>
    <xf numFmtId="37" fontId="15" fillId="0" borderId="0" xfId="59" applyFont="1" applyAlignment="1">
      <alignment horizontal="center"/>
      <protection/>
    </xf>
    <xf numFmtId="37" fontId="7" fillId="0" borderId="0" xfId="55" applyFont="1" applyAlignment="1">
      <alignment horizontal="center"/>
      <protection/>
    </xf>
    <xf numFmtId="0" fontId="2" fillId="0" borderId="10" xfId="56" applyFont="1" applyBorder="1" applyAlignment="1">
      <alignment horizontal="center" vertical="center"/>
      <protection/>
    </xf>
    <xf numFmtId="0" fontId="2" fillId="0" borderId="10" xfId="56" applyBorder="1" applyAlignment="1">
      <alignment horizontal="center" vertical="center"/>
      <protection/>
    </xf>
    <xf numFmtId="164" fontId="6" fillId="0" borderId="0" xfId="58" applyNumberFormat="1" applyFont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EnrollbyEthnic" xfId="55"/>
    <cellStyle name="Normal_Ethnic" xfId="56"/>
    <cellStyle name="Normal_Maj_w_admit" xfId="57"/>
    <cellStyle name="Normal_New by Class + Admit" xfId="58"/>
    <cellStyle name="Normal_Spring2004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1</xdr:row>
      <xdr:rowOff>57150</xdr:rowOff>
    </xdr:from>
    <xdr:to>
      <xdr:col>8</xdr:col>
      <xdr:colOff>247650</xdr:colOff>
      <xdr:row>4</xdr:row>
      <xdr:rowOff>19050</xdr:rowOff>
    </xdr:to>
    <xdr:pic>
      <xdr:nvPicPr>
        <xdr:cNvPr id="1" name="Picture 0" descr="ISU-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6425" y="257175"/>
          <a:ext cx="20288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M43"/>
  <sheetViews>
    <sheetView showGridLines="0" tabSelected="1" zoomScalePageLayoutView="0" workbookViewId="0" topLeftCell="A1">
      <selection activeCell="O16" sqref="O16"/>
    </sheetView>
  </sheetViews>
  <sheetFormatPr defaultColWidth="6.8515625" defaultRowHeight="12.75"/>
  <cols>
    <col min="1" max="12" width="6.8515625" style="43" customWidth="1"/>
    <col min="13" max="13" width="3.8515625" style="50" customWidth="1"/>
    <col min="14" max="14" width="2.8515625" style="43" customWidth="1"/>
    <col min="15" max="16384" width="6.8515625" style="43" customWidth="1"/>
  </cols>
  <sheetData>
    <row r="1" ht="15.75">
      <c r="A1" s="42"/>
    </row>
    <row r="2" ht="15.75">
      <c r="A2" s="42"/>
    </row>
    <row r="3" ht="15.75">
      <c r="A3" s="42"/>
    </row>
    <row r="4" ht="15.75">
      <c r="A4" s="42"/>
    </row>
    <row r="5" ht="15.75">
      <c r="A5" s="42"/>
    </row>
    <row r="6" ht="15.75">
      <c r="A6" s="42"/>
    </row>
    <row r="7" ht="15.75">
      <c r="A7" s="42"/>
    </row>
    <row r="8" spans="1:13" s="47" customFormat="1" ht="15.75">
      <c r="A8" s="113" t="s">
        <v>565</v>
      </c>
      <c r="B8" s="113"/>
      <c r="C8" s="113"/>
      <c r="D8" s="113"/>
      <c r="E8" s="113"/>
      <c r="F8" s="113"/>
      <c r="G8" s="113"/>
      <c r="H8" s="113"/>
      <c r="I8" s="113"/>
      <c r="J8" s="113"/>
      <c r="K8" s="113"/>
      <c r="L8" s="113"/>
      <c r="M8" s="113"/>
    </row>
    <row r="9" ht="15.75">
      <c r="A9" s="42"/>
    </row>
    <row r="10" spans="1:13" ht="15.75">
      <c r="A10" s="114" t="s">
        <v>566</v>
      </c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</row>
    <row r="11" spans="1:13" ht="15.75">
      <c r="A11" s="114" t="s">
        <v>567</v>
      </c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</row>
    <row r="12" spans="1:13" ht="15.75">
      <c r="A12" s="114" t="s">
        <v>640</v>
      </c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</row>
    <row r="13" spans="1:13" ht="15.75">
      <c r="A13" s="114" t="s">
        <v>688</v>
      </c>
      <c r="B13" s="114"/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</row>
    <row r="14" spans="1:13" ht="15.75">
      <c r="A14" s="42"/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</row>
    <row r="16" spans="1:13" ht="15.75">
      <c r="A16" s="113" t="s">
        <v>639</v>
      </c>
      <c r="B16" s="113"/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113"/>
    </row>
    <row r="18" spans="1:13" s="44" customFormat="1" ht="15.75">
      <c r="A18" s="44" t="s">
        <v>19</v>
      </c>
      <c r="M18" s="51"/>
    </row>
    <row r="19" spans="2:13" ht="15.75">
      <c r="B19" s="43" t="s">
        <v>0</v>
      </c>
      <c r="D19" s="48" t="s">
        <v>574</v>
      </c>
      <c r="E19" s="48"/>
      <c r="F19" s="48"/>
      <c r="G19" s="48"/>
      <c r="H19" s="48"/>
      <c r="I19" s="48"/>
      <c r="J19" s="48"/>
      <c r="K19" s="48"/>
      <c r="L19" s="48"/>
      <c r="M19" s="50">
        <v>1</v>
      </c>
    </row>
    <row r="20" spans="2:13" ht="15.75">
      <c r="B20" s="43" t="s">
        <v>16</v>
      </c>
      <c r="D20" s="49" t="s">
        <v>573</v>
      </c>
      <c r="E20" s="49"/>
      <c r="F20" s="49"/>
      <c r="G20" s="49"/>
      <c r="H20" s="49"/>
      <c r="I20" s="49"/>
      <c r="J20" s="49"/>
      <c r="K20" s="49"/>
      <c r="L20" s="49"/>
      <c r="M20" s="50">
        <v>2</v>
      </c>
    </row>
    <row r="21" spans="1:13" ht="15.75">
      <c r="A21" s="44"/>
      <c r="B21" s="43" t="s">
        <v>24</v>
      </c>
      <c r="D21" s="112" t="s">
        <v>569</v>
      </c>
      <c r="E21" s="112"/>
      <c r="F21" s="112"/>
      <c r="G21" s="112"/>
      <c r="H21" s="112"/>
      <c r="I21" s="112"/>
      <c r="J21" s="112"/>
      <c r="K21" s="112"/>
      <c r="L21" s="112"/>
      <c r="M21" s="50">
        <v>3</v>
      </c>
    </row>
    <row r="23" spans="1:13" s="44" customFormat="1" ht="15.75">
      <c r="A23" s="44" t="s">
        <v>638</v>
      </c>
      <c r="M23" s="51"/>
    </row>
    <row r="24" spans="2:13" ht="15.75">
      <c r="B24" s="43" t="s">
        <v>23</v>
      </c>
      <c r="D24" s="112" t="s">
        <v>570</v>
      </c>
      <c r="E24" s="112"/>
      <c r="F24" s="112"/>
      <c r="G24" s="112"/>
      <c r="H24" s="112"/>
      <c r="I24" s="112"/>
      <c r="J24" s="112"/>
      <c r="K24" s="112"/>
      <c r="L24" s="112"/>
      <c r="M24" s="50">
        <v>9</v>
      </c>
    </row>
    <row r="25" spans="2:13" ht="15.75">
      <c r="B25" s="43" t="s">
        <v>56</v>
      </c>
      <c r="D25" s="112" t="s">
        <v>571</v>
      </c>
      <c r="E25" s="112"/>
      <c r="F25" s="112"/>
      <c r="G25" s="112"/>
      <c r="H25" s="112"/>
      <c r="I25" s="112"/>
      <c r="J25" s="112"/>
      <c r="K25" s="112"/>
      <c r="L25" s="112"/>
      <c r="M25" s="50">
        <v>10</v>
      </c>
    </row>
    <row r="26" spans="2:13" ht="15.75">
      <c r="B26" s="43" t="s">
        <v>64</v>
      </c>
      <c r="D26" s="112" t="s">
        <v>572</v>
      </c>
      <c r="E26" s="112"/>
      <c r="F26" s="112"/>
      <c r="G26" s="112"/>
      <c r="H26" s="112"/>
      <c r="I26" s="112"/>
      <c r="J26" s="112"/>
      <c r="K26" s="112"/>
      <c r="L26" s="112"/>
      <c r="M26" s="50">
        <v>11</v>
      </c>
    </row>
    <row r="28" ht="15.75">
      <c r="B28" s="43" t="s">
        <v>568</v>
      </c>
    </row>
    <row r="35" ht="15.75">
      <c r="A35" s="45"/>
    </row>
    <row r="43" ht="15.75">
      <c r="G43" s="46"/>
    </row>
  </sheetData>
  <sheetProtection/>
  <mergeCells count="10">
    <mergeCell ref="D21:L21"/>
    <mergeCell ref="D24:L24"/>
    <mergeCell ref="D25:L25"/>
    <mergeCell ref="D26:L26"/>
    <mergeCell ref="A8:M8"/>
    <mergeCell ref="A10:M10"/>
    <mergeCell ref="A11:M11"/>
    <mergeCell ref="A12:M12"/>
    <mergeCell ref="A13:M13"/>
    <mergeCell ref="A16:M16"/>
  </mergeCells>
  <printOptions horizontalCentered="1"/>
  <pageMargins left="0.75" right="0.75" top="0.89" bottom="0.5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P36"/>
  <sheetViews>
    <sheetView showGridLines="0" zoomScalePageLayoutView="0" workbookViewId="0" topLeftCell="A1">
      <selection activeCell="A30" sqref="A30"/>
    </sheetView>
  </sheetViews>
  <sheetFormatPr defaultColWidth="10.28125" defaultRowHeight="12.75"/>
  <cols>
    <col min="1" max="1" width="16.57421875" style="1" customWidth="1"/>
    <col min="2" max="5" width="7.7109375" style="2" customWidth="1"/>
    <col min="6" max="6" width="3.140625" style="2" customWidth="1"/>
    <col min="7" max="10" width="7.7109375" style="2" customWidth="1"/>
    <col min="11" max="11" width="3.140625" style="2" customWidth="1"/>
    <col min="12" max="15" width="7.7109375" style="2" customWidth="1"/>
    <col min="16" max="16" width="5.00390625" style="1" customWidth="1"/>
    <col min="17" max="16384" width="10.28125" style="1" customWidth="1"/>
  </cols>
  <sheetData>
    <row r="1" spans="1:16" ht="12.75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7"/>
    </row>
    <row r="2" spans="1:16" ht="12.75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7"/>
    </row>
    <row r="3" spans="1:16" ht="12.75">
      <c r="A3" s="7" t="s">
        <v>17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7"/>
    </row>
    <row r="4" spans="1:16" ht="12.75">
      <c r="A4" s="7" t="s">
        <v>575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7"/>
    </row>
    <row r="5" spans="1:16" ht="12.75">
      <c r="A5" s="7" t="s">
        <v>641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7"/>
    </row>
    <row r="6" spans="1:15" ht="12.75">
      <c r="A6" s="3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</row>
    <row r="7" spans="2:16" ht="12.75">
      <c r="B7" s="9" t="s">
        <v>1</v>
      </c>
      <c r="C7" s="9"/>
      <c r="D7" s="9"/>
      <c r="E7" s="9"/>
      <c r="F7" s="53"/>
      <c r="G7" s="9" t="s">
        <v>2</v>
      </c>
      <c r="H7" s="11"/>
      <c r="I7" s="11"/>
      <c r="J7" s="11"/>
      <c r="K7" s="54"/>
      <c r="L7" s="9" t="s">
        <v>5</v>
      </c>
      <c r="M7" s="9"/>
      <c r="N7" s="9"/>
      <c r="O7" s="9"/>
      <c r="P7" s="40"/>
    </row>
    <row r="8" spans="1:16" ht="12.75">
      <c r="A8" s="12" t="s">
        <v>25</v>
      </c>
      <c r="B8" s="61" t="s">
        <v>3</v>
      </c>
      <c r="C8" s="61" t="s">
        <v>4</v>
      </c>
      <c r="D8" s="61" t="s">
        <v>5</v>
      </c>
      <c r="E8" s="61" t="s">
        <v>15</v>
      </c>
      <c r="F8" s="61"/>
      <c r="G8" s="61" t="s">
        <v>3</v>
      </c>
      <c r="H8" s="61" t="s">
        <v>4</v>
      </c>
      <c r="I8" s="61" t="s">
        <v>5</v>
      </c>
      <c r="J8" s="61" t="s">
        <v>15</v>
      </c>
      <c r="K8" s="61"/>
      <c r="L8" s="61" t="s">
        <v>3</v>
      </c>
      <c r="M8" s="61" t="s">
        <v>4</v>
      </c>
      <c r="N8" s="61" t="s">
        <v>5</v>
      </c>
      <c r="O8" s="61" t="s">
        <v>15</v>
      </c>
      <c r="P8" s="6"/>
    </row>
    <row r="9" spans="1:15" ht="12.75">
      <c r="A9" s="3"/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</row>
    <row r="10" spans="1:16" ht="12.75">
      <c r="A10" s="3" t="s">
        <v>13</v>
      </c>
      <c r="B10" s="62">
        <v>49</v>
      </c>
      <c r="C10" s="62">
        <v>27</v>
      </c>
      <c r="D10" s="62">
        <f>C10+B10</f>
        <v>76</v>
      </c>
      <c r="E10" s="62">
        <v>491</v>
      </c>
      <c r="F10" s="62"/>
      <c r="G10" s="62">
        <v>23</v>
      </c>
      <c r="H10" s="62">
        <v>33</v>
      </c>
      <c r="I10" s="62">
        <f>H10+G10</f>
        <v>56</v>
      </c>
      <c r="J10" s="62">
        <v>170</v>
      </c>
      <c r="K10" s="62"/>
      <c r="L10" s="62">
        <f>G10+B10</f>
        <v>72</v>
      </c>
      <c r="M10" s="62">
        <f>H10+C10</f>
        <v>60</v>
      </c>
      <c r="N10" s="62">
        <f>I10+D10</f>
        <v>132</v>
      </c>
      <c r="O10" s="62">
        <f>J10+E10</f>
        <v>661</v>
      </c>
      <c r="P10" s="5"/>
    </row>
    <row r="11" spans="1:16" ht="12.75">
      <c r="A11" s="3"/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5"/>
    </row>
    <row r="12" spans="1:16" ht="12.75">
      <c r="A12" s="3" t="s">
        <v>11</v>
      </c>
      <c r="B12" s="62">
        <v>99</v>
      </c>
      <c r="C12" s="62">
        <v>126</v>
      </c>
      <c r="D12" s="62">
        <f>C12+B12</f>
        <v>225</v>
      </c>
      <c r="E12" s="62">
        <v>1538</v>
      </c>
      <c r="F12" s="62"/>
      <c r="G12" s="62">
        <v>94</v>
      </c>
      <c r="H12" s="62">
        <v>164</v>
      </c>
      <c r="I12" s="62">
        <f>H12+G12</f>
        <v>258</v>
      </c>
      <c r="J12" s="62">
        <v>805</v>
      </c>
      <c r="K12" s="62"/>
      <c r="L12" s="62">
        <f>G12+B12</f>
        <v>193</v>
      </c>
      <c r="M12" s="62">
        <f>H12+C12</f>
        <v>290</v>
      </c>
      <c r="N12" s="62">
        <f>I12+D12</f>
        <v>483</v>
      </c>
      <c r="O12" s="62">
        <f>J12+E12</f>
        <v>2343</v>
      </c>
      <c r="P12" s="5"/>
    </row>
    <row r="13" spans="1:16" ht="12.75">
      <c r="A13" s="3"/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5"/>
    </row>
    <row r="14" spans="1:16" ht="12.75">
      <c r="A14" s="3" t="s">
        <v>10</v>
      </c>
      <c r="B14" s="62">
        <v>275</v>
      </c>
      <c r="C14" s="62">
        <v>371</v>
      </c>
      <c r="D14" s="62">
        <f>C14+B14</f>
        <v>646</v>
      </c>
      <c r="E14" s="62">
        <v>4451</v>
      </c>
      <c r="F14" s="62"/>
      <c r="G14" s="62">
        <v>332</v>
      </c>
      <c r="H14" s="62">
        <v>488</v>
      </c>
      <c r="I14" s="62">
        <f>H14+G14</f>
        <v>820</v>
      </c>
      <c r="J14" s="62">
        <v>2538</v>
      </c>
      <c r="K14" s="62"/>
      <c r="L14" s="62">
        <f>G14+B14</f>
        <v>607</v>
      </c>
      <c r="M14" s="62">
        <f>H14+C14</f>
        <v>859</v>
      </c>
      <c r="N14" s="62">
        <f>I14+D14</f>
        <v>1466</v>
      </c>
      <c r="O14" s="62">
        <f>J14+E14</f>
        <v>6989</v>
      </c>
      <c r="P14" s="5"/>
    </row>
    <row r="15" spans="1:16" ht="12.75">
      <c r="A15" s="3"/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5"/>
    </row>
    <row r="16" spans="1:16" ht="12.75">
      <c r="A16" s="3" t="s">
        <v>9</v>
      </c>
      <c r="B16" s="62">
        <v>713</v>
      </c>
      <c r="C16" s="62">
        <v>771</v>
      </c>
      <c r="D16" s="62">
        <f>C16+B16</f>
        <v>1484</v>
      </c>
      <c r="E16" s="62">
        <v>11261</v>
      </c>
      <c r="F16" s="62"/>
      <c r="G16" s="62">
        <v>662</v>
      </c>
      <c r="H16" s="62">
        <v>947</v>
      </c>
      <c r="I16" s="62">
        <f>H16+G16</f>
        <v>1609</v>
      </c>
      <c r="J16" s="62">
        <v>4935</v>
      </c>
      <c r="K16" s="62"/>
      <c r="L16" s="62">
        <f>G16+B16</f>
        <v>1375</v>
      </c>
      <c r="M16" s="62">
        <f>H16+C16</f>
        <v>1718</v>
      </c>
      <c r="N16" s="62">
        <f>I16+D16</f>
        <v>3093</v>
      </c>
      <c r="O16" s="62">
        <f>J16+E16</f>
        <v>16196</v>
      </c>
      <c r="P16" s="5"/>
    </row>
    <row r="17" spans="1:16" ht="12.75">
      <c r="A17" s="3"/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5"/>
    </row>
    <row r="18" spans="1:16" ht="12.75">
      <c r="A18" s="3" t="s">
        <v>6</v>
      </c>
      <c r="B18" s="62">
        <v>11</v>
      </c>
      <c r="C18" s="62">
        <v>9</v>
      </c>
      <c r="D18" s="62">
        <f>C18+B18</f>
        <v>20</v>
      </c>
      <c r="E18" s="62">
        <v>120</v>
      </c>
      <c r="F18" s="62"/>
      <c r="G18" s="62">
        <v>10</v>
      </c>
      <c r="H18" s="62">
        <v>43</v>
      </c>
      <c r="I18" s="62">
        <f>H18+G18</f>
        <v>53</v>
      </c>
      <c r="J18" s="62">
        <v>160</v>
      </c>
      <c r="K18" s="62"/>
      <c r="L18" s="62">
        <f>G18+B18</f>
        <v>21</v>
      </c>
      <c r="M18" s="62">
        <f>H18+C18</f>
        <v>52</v>
      </c>
      <c r="N18" s="62">
        <f>I18+D18</f>
        <v>73</v>
      </c>
      <c r="O18" s="62">
        <f>J18+E18</f>
        <v>280</v>
      </c>
      <c r="P18" s="5"/>
    </row>
    <row r="19" spans="1:15" ht="12.75">
      <c r="A19" s="3"/>
      <c r="B19" s="63"/>
      <c r="C19" s="62"/>
      <c r="D19" s="62"/>
      <c r="E19" s="62"/>
      <c r="F19" s="63"/>
      <c r="G19" s="63"/>
      <c r="H19" s="63"/>
      <c r="I19" s="63"/>
      <c r="J19" s="63"/>
      <c r="K19" s="62"/>
      <c r="L19" s="62"/>
      <c r="M19" s="62"/>
      <c r="N19" s="62"/>
      <c r="O19" s="62"/>
    </row>
    <row r="20" spans="1:15" ht="12.75">
      <c r="A20" s="3" t="s">
        <v>73</v>
      </c>
      <c r="B20" s="63">
        <f>SUM(B10:B18)</f>
        <v>1147</v>
      </c>
      <c r="C20" s="63">
        <f>SUM(C10:C18)</f>
        <v>1304</v>
      </c>
      <c r="D20" s="63">
        <f>SUM(D10:D18)</f>
        <v>2451</v>
      </c>
      <c r="E20" s="63">
        <f>SUM(E10:E18)</f>
        <v>17861</v>
      </c>
      <c r="F20" s="63"/>
      <c r="G20" s="63">
        <f>SUM(G10:G18)</f>
        <v>1121</v>
      </c>
      <c r="H20" s="63">
        <f>SUM(H10:H18)</f>
        <v>1675</v>
      </c>
      <c r="I20" s="63">
        <f>SUM(I10:I18)</f>
        <v>2796</v>
      </c>
      <c r="J20" s="63">
        <f>SUM(J10:J18)</f>
        <v>8608</v>
      </c>
      <c r="K20" s="63"/>
      <c r="L20" s="62">
        <f>G20+B20</f>
        <v>2268</v>
      </c>
      <c r="M20" s="62">
        <f>H20+C20</f>
        <v>2979</v>
      </c>
      <c r="N20" s="62">
        <f>I20+D20</f>
        <v>5247</v>
      </c>
      <c r="O20" s="62">
        <f>J20+E20</f>
        <v>26469</v>
      </c>
    </row>
    <row r="21" spans="1:15" ht="12.75">
      <c r="A21" s="3"/>
      <c r="B21" s="63"/>
      <c r="C21" s="62"/>
      <c r="D21" s="62"/>
      <c r="E21" s="62"/>
      <c r="F21" s="63"/>
      <c r="G21" s="63"/>
      <c r="H21" s="63"/>
      <c r="I21" s="63"/>
      <c r="J21" s="63"/>
      <c r="K21" s="62"/>
      <c r="L21" s="62"/>
      <c r="M21" s="62"/>
      <c r="N21" s="62"/>
      <c r="O21" s="62"/>
    </row>
    <row r="22" spans="1:16" ht="12.75">
      <c r="A22" s="3" t="s">
        <v>576</v>
      </c>
      <c r="B22" s="62">
        <v>178</v>
      </c>
      <c r="C22" s="62">
        <v>386</v>
      </c>
      <c r="D22" s="62">
        <f>C22+B22</f>
        <v>564</v>
      </c>
      <c r="E22" s="62">
        <v>3736</v>
      </c>
      <c r="F22" s="62"/>
      <c r="G22" s="62">
        <v>294</v>
      </c>
      <c r="H22" s="62">
        <v>651</v>
      </c>
      <c r="I22" s="62">
        <f>H22+G22</f>
        <v>945</v>
      </c>
      <c r="J22" s="62">
        <v>2778</v>
      </c>
      <c r="K22" s="62"/>
      <c r="L22" s="62">
        <f>G22+B22</f>
        <v>472</v>
      </c>
      <c r="M22" s="62">
        <f>H22+C22</f>
        <v>1037</v>
      </c>
      <c r="N22" s="62">
        <f>I22+D22</f>
        <v>1509</v>
      </c>
      <c r="O22" s="62">
        <f>J22+E22</f>
        <v>6514</v>
      </c>
      <c r="P22" s="10"/>
    </row>
    <row r="23" spans="1:16" ht="12.75">
      <c r="A23" s="3"/>
      <c r="B23" s="62"/>
      <c r="C23" s="62"/>
      <c r="D23" s="62"/>
      <c r="E23" s="62"/>
      <c r="F23" s="63"/>
      <c r="G23" s="63"/>
      <c r="H23" s="63"/>
      <c r="I23" s="63"/>
      <c r="J23" s="63"/>
      <c r="K23" s="62"/>
      <c r="L23" s="62"/>
      <c r="M23" s="62"/>
      <c r="N23" s="62"/>
      <c r="O23" s="62"/>
      <c r="P23" s="5"/>
    </row>
    <row r="24" spans="1:16" ht="12.75">
      <c r="A24" s="3" t="s">
        <v>12</v>
      </c>
      <c r="B24" s="62">
        <v>10</v>
      </c>
      <c r="C24" s="62">
        <v>31</v>
      </c>
      <c r="D24" s="62">
        <f>C24+B24</f>
        <v>41</v>
      </c>
      <c r="E24" s="62">
        <v>257</v>
      </c>
      <c r="F24" s="62"/>
      <c r="G24" s="62">
        <v>7</v>
      </c>
      <c r="H24" s="62">
        <v>30</v>
      </c>
      <c r="I24" s="62">
        <f>H24+G24</f>
        <v>37</v>
      </c>
      <c r="J24" s="62">
        <v>109</v>
      </c>
      <c r="K24" s="62"/>
      <c r="L24" s="62">
        <f>G24+B24</f>
        <v>17</v>
      </c>
      <c r="M24" s="62">
        <f>H24+C24</f>
        <v>61</v>
      </c>
      <c r="N24" s="62">
        <f>I24+D24</f>
        <v>78</v>
      </c>
      <c r="O24" s="62">
        <f>J24+E24</f>
        <v>366</v>
      </c>
      <c r="P24" s="5"/>
    </row>
    <row r="25" spans="1:16" ht="12.75">
      <c r="A25" s="3"/>
      <c r="B25" s="62"/>
      <c r="C25" s="62"/>
      <c r="D25" s="62"/>
      <c r="E25" s="62"/>
      <c r="F25" s="63"/>
      <c r="G25" s="63"/>
      <c r="H25" s="63"/>
      <c r="I25" s="63"/>
      <c r="J25" s="63"/>
      <c r="K25" s="62"/>
      <c r="L25" s="62"/>
      <c r="M25" s="62"/>
      <c r="N25" s="62"/>
      <c r="O25" s="62"/>
      <c r="P25" s="5"/>
    </row>
    <row r="26" spans="1:16" ht="12.75">
      <c r="A26" s="3" t="s">
        <v>8</v>
      </c>
      <c r="B26" s="62">
        <v>49</v>
      </c>
      <c r="C26" s="62">
        <v>72</v>
      </c>
      <c r="D26" s="62">
        <f>C26+B26</f>
        <v>121</v>
      </c>
      <c r="E26" s="62">
        <v>805</v>
      </c>
      <c r="F26" s="62"/>
      <c r="G26" s="62">
        <v>40</v>
      </c>
      <c r="H26" s="62">
        <v>99</v>
      </c>
      <c r="I26" s="62">
        <f>H26+G26</f>
        <v>139</v>
      </c>
      <c r="J26" s="62">
        <v>335</v>
      </c>
      <c r="K26" s="62"/>
      <c r="L26" s="62">
        <f>G26+B26</f>
        <v>89</v>
      </c>
      <c r="M26" s="62">
        <f>H26+C26</f>
        <v>171</v>
      </c>
      <c r="N26" s="62">
        <f>I26+D26</f>
        <v>260</v>
      </c>
      <c r="O26" s="62">
        <f>J26+E26</f>
        <v>1140</v>
      </c>
      <c r="P26" s="10"/>
    </row>
    <row r="27" spans="1:16" ht="12.75">
      <c r="A27" s="3"/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5"/>
    </row>
    <row r="28" spans="1:16" ht="12.75">
      <c r="A28" s="3" t="s">
        <v>74</v>
      </c>
      <c r="B28" s="62">
        <f>SUM(B22:B26)</f>
        <v>237</v>
      </c>
      <c r="C28" s="62">
        <f>SUM(C22:C26)</f>
        <v>489</v>
      </c>
      <c r="D28" s="62">
        <f>SUM(D22:D26)</f>
        <v>726</v>
      </c>
      <c r="E28" s="62">
        <f>SUM(E22:E26)</f>
        <v>4798</v>
      </c>
      <c r="F28" s="62"/>
      <c r="G28" s="62">
        <f>SUM(G22:G26)</f>
        <v>341</v>
      </c>
      <c r="H28" s="62">
        <f>SUM(H22:H26)</f>
        <v>780</v>
      </c>
      <c r="I28" s="62">
        <f>SUM(I22:I26)</f>
        <v>1121</v>
      </c>
      <c r="J28" s="62">
        <f>SUM(J22:J26)</f>
        <v>3222</v>
      </c>
      <c r="K28" s="62"/>
      <c r="L28" s="62">
        <f>G28+B28</f>
        <v>578</v>
      </c>
      <c r="M28" s="62">
        <f>H28+C28</f>
        <v>1269</v>
      </c>
      <c r="N28" s="62">
        <f>I28+D28</f>
        <v>1847</v>
      </c>
      <c r="O28" s="62">
        <f>J28+E28</f>
        <v>8020</v>
      </c>
      <c r="P28" s="5"/>
    </row>
    <row r="29" spans="1:16" ht="12.75">
      <c r="A29" s="3"/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5"/>
    </row>
    <row r="30" spans="1:16" ht="12.75">
      <c r="A30" s="3" t="s">
        <v>55</v>
      </c>
      <c r="B30" s="62">
        <f>SUM(B10:B28)/2</f>
        <v>1384</v>
      </c>
      <c r="C30" s="62">
        <f>SUM(C10:C28)/2</f>
        <v>1793</v>
      </c>
      <c r="D30" s="62">
        <f>SUM(D10:D28)/2</f>
        <v>3177</v>
      </c>
      <c r="E30" s="62">
        <f>SUM(E10:E28)/2</f>
        <v>22659</v>
      </c>
      <c r="F30" s="62"/>
      <c r="G30" s="62">
        <f>SUM(G10:G28)/2</f>
        <v>1462</v>
      </c>
      <c r="H30" s="62">
        <f>SUM(H10:H28)/2</f>
        <v>2455</v>
      </c>
      <c r="I30" s="62">
        <f>SUM(I10:I28)/2</f>
        <v>3917</v>
      </c>
      <c r="J30" s="62">
        <f>SUM(J10:J28)/2</f>
        <v>11830</v>
      </c>
      <c r="K30" s="62"/>
      <c r="L30" s="62">
        <f>G30+B30</f>
        <v>2846</v>
      </c>
      <c r="M30" s="62">
        <f>H30+C30</f>
        <v>4248</v>
      </c>
      <c r="N30" s="62">
        <f>I30+D30</f>
        <v>7094</v>
      </c>
      <c r="O30" s="62">
        <f>J30+E30</f>
        <v>34489</v>
      </c>
      <c r="P30" s="10"/>
    </row>
    <row r="31" spans="2:15" ht="12.75"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</row>
    <row r="33" ht="12.75">
      <c r="A33" s="1" t="s">
        <v>14</v>
      </c>
    </row>
    <row r="34" spans="1:3" ht="12.75">
      <c r="A34" s="3"/>
      <c r="C34" s="4"/>
    </row>
    <row r="36" ht="12.75">
      <c r="A36" s="3"/>
    </row>
  </sheetData>
  <sheetProtection/>
  <printOptions horizontalCentered="1"/>
  <pageMargins left="1" right="0.9" top="0.85" bottom="0.77" header="0.5" footer="0.5"/>
  <pageSetup horizontalDpi="600" verticalDpi="600" orientation="landscape" r:id="rId1"/>
  <headerFooter alignWithMargins="0">
    <oddFooter>&amp;C&amp;"Times New Roman,Regular"&amp;9-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tabColor rgb="FFFF0000"/>
  </sheetPr>
  <dimension ref="A1:M48"/>
  <sheetViews>
    <sheetView showGridLines="0" zoomScalePageLayoutView="0" workbookViewId="0" topLeftCell="A1">
      <selection activeCell="A41" sqref="A41"/>
    </sheetView>
  </sheetViews>
  <sheetFormatPr defaultColWidth="3.421875" defaultRowHeight="12.75"/>
  <cols>
    <col min="1" max="1" width="3.57421875" style="15" customWidth="1"/>
    <col min="2" max="2" width="23.00390625" style="15" customWidth="1"/>
    <col min="3" max="3" width="7.7109375" style="15" bestFit="1" customWidth="1"/>
    <col min="4" max="4" width="8.8515625" style="21" bestFit="1" customWidth="1"/>
    <col min="5" max="6" width="6.140625" style="21" bestFit="1" customWidth="1"/>
    <col min="7" max="7" width="9.421875" style="21" bestFit="1" customWidth="1"/>
    <col min="8" max="8" width="11.00390625" style="21" bestFit="1" customWidth="1"/>
    <col min="9" max="9" width="6.7109375" style="21" bestFit="1" customWidth="1"/>
    <col min="10" max="10" width="7.8515625" style="21" bestFit="1" customWidth="1"/>
    <col min="11" max="11" width="6.8515625" style="21" bestFit="1" customWidth="1"/>
    <col min="12" max="12" width="7.140625" style="21" bestFit="1" customWidth="1"/>
    <col min="13" max="13" width="6.140625" style="21" bestFit="1" customWidth="1"/>
    <col min="14" max="14" width="6.421875" style="15" customWidth="1"/>
    <col min="15" max="118" width="3.421875" style="15" customWidth="1"/>
    <col min="119" max="16384" width="3.421875" style="15" customWidth="1"/>
  </cols>
  <sheetData>
    <row r="1" spans="1:13" ht="12">
      <c r="A1" s="13" t="s">
        <v>16</v>
      </c>
      <c r="B1" s="13"/>
      <c r="C1" s="13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3" ht="12">
      <c r="A2" s="13"/>
      <c r="B2" s="13"/>
      <c r="C2" s="13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1:13" s="16" customFormat="1" ht="12.75">
      <c r="A3" s="115" t="s">
        <v>17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</row>
    <row r="4" spans="1:13" s="16" customFormat="1" ht="12.75">
      <c r="A4" s="115" t="s">
        <v>18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</row>
    <row r="5" spans="1:13" s="16" customFormat="1" ht="12.75">
      <c r="A5" s="115" t="s">
        <v>642</v>
      </c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</row>
    <row r="6" s="17" customFormat="1" ht="12.75"/>
    <row r="7" spans="3:13" s="17" customFormat="1" ht="12.75">
      <c r="C7" s="116" t="s">
        <v>632</v>
      </c>
      <c r="D7" s="117"/>
      <c r="E7" s="117"/>
      <c r="F7" s="117"/>
      <c r="G7" s="117"/>
      <c r="H7" s="117"/>
      <c r="I7" s="117"/>
      <c r="J7" s="117"/>
      <c r="K7" s="117"/>
      <c r="L7" s="117"/>
      <c r="M7" s="117"/>
    </row>
    <row r="8" spans="3:13" ht="12">
      <c r="C8" s="68" t="s">
        <v>13</v>
      </c>
      <c r="D8" s="69" t="s">
        <v>11</v>
      </c>
      <c r="E8" s="69" t="s">
        <v>10</v>
      </c>
      <c r="F8" s="69" t="s">
        <v>9</v>
      </c>
      <c r="G8" s="69" t="s">
        <v>6</v>
      </c>
      <c r="H8" s="69" t="s">
        <v>577</v>
      </c>
      <c r="I8" s="69" t="s">
        <v>576</v>
      </c>
      <c r="J8" s="69" t="s">
        <v>12</v>
      </c>
      <c r="K8" s="69" t="s">
        <v>8</v>
      </c>
      <c r="L8" s="69" t="s">
        <v>20</v>
      </c>
      <c r="M8" s="69" t="s">
        <v>5</v>
      </c>
    </row>
    <row r="9" spans="1:13" ht="12">
      <c r="A9" s="20" t="s">
        <v>579</v>
      </c>
      <c r="B9" s="18"/>
      <c r="C9" s="56">
        <f aca="true" t="shared" si="0" ref="C9:M9">C10+C11</f>
        <v>0</v>
      </c>
      <c r="D9" s="56">
        <f t="shared" si="0"/>
        <v>1</v>
      </c>
      <c r="E9" s="56">
        <f t="shared" si="0"/>
        <v>3</v>
      </c>
      <c r="F9" s="56">
        <f t="shared" si="0"/>
        <v>10</v>
      </c>
      <c r="G9" s="56">
        <f t="shared" si="0"/>
        <v>0</v>
      </c>
      <c r="H9" s="56">
        <f t="shared" si="0"/>
        <v>14</v>
      </c>
      <c r="I9" s="56">
        <f t="shared" si="0"/>
        <v>4</v>
      </c>
      <c r="J9" s="56">
        <f t="shared" si="0"/>
        <v>0</v>
      </c>
      <c r="K9" s="56">
        <f t="shared" si="0"/>
        <v>0</v>
      </c>
      <c r="L9" s="56">
        <f t="shared" si="0"/>
        <v>4</v>
      </c>
      <c r="M9" s="56">
        <f t="shared" si="0"/>
        <v>18</v>
      </c>
    </row>
    <row r="10" spans="1:13" ht="12">
      <c r="A10" s="20"/>
      <c r="B10" s="18" t="s">
        <v>3</v>
      </c>
      <c r="C10" s="56"/>
      <c r="D10" s="56"/>
      <c r="E10" s="56">
        <v>2</v>
      </c>
      <c r="F10" s="56">
        <v>4</v>
      </c>
      <c r="G10" s="56"/>
      <c r="H10" s="56">
        <f>SUM(C10:G10)</f>
        <v>6</v>
      </c>
      <c r="I10" s="56">
        <v>3</v>
      </c>
      <c r="J10" s="56"/>
      <c r="K10" s="56"/>
      <c r="L10" s="56">
        <f>SUM(I10:K10)</f>
        <v>3</v>
      </c>
      <c r="M10" s="56">
        <f>L10+H10</f>
        <v>9</v>
      </c>
    </row>
    <row r="11" spans="1:13" ht="12">
      <c r="A11" s="20"/>
      <c r="B11" s="18" t="s">
        <v>4</v>
      </c>
      <c r="C11" s="56"/>
      <c r="D11" s="56">
        <v>1</v>
      </c>
      <c r="E11" s="56">
        <v>1</v>
      </c>
      <c r="F11" s="56">
        <v>6</v>
      </c>
      <c r="G11" s="56"/>
      <c r="H11" s="56">
        <f>SUM(C11:G11)</f>
        <v>8</v>
      </c>
      <c r="I11" s="56">
        <v>1</v>
      </c>
      <c r="J11" s="56"/>
      <c r="K11" s="56"/>
      <c r="L11" s="56">
        <f>SUM(I11:K11)</f>
        <v>1</v>
      </c>
      <c r="M11" s="56">
        <f>L11+H11</f>
        <v>9</v>
      </c>
    </row>
    <row r="12" spans="1:13" ht="8.25" customHeight="1">
      <c r="A12" s="20"/>
      <c r="B12" s="18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</row>
    <row r="13" spans="1:13" ht="12">
      <c r="A13" s="20" t="s">
        <v>663</v>
      </c>
      <c r="B13" s="18"/>
      <c r="C13" s="56">
        <f aca="true" t="shared" si="1" ref="C13:M13">C14+C15</f>
        <v>27</v>
      </c>
      <c r="D13" s="56">
        <f t="shared" si="1"/>
        <v>90</v>
      </c>
      <c r="E13" s="56">
        <f t="shared" si="1"/>
        <v>113</v>
      </c>
      <c r="F13" s="56">
        <f t="shared" si="1"/>
        <v>157</v>
      </c>
      <c r="G13" s="56">
        <f t="shared" si="1"/>
        <v>5</v>
      </c>
      <c r="H13" s="56">
        <f t="shared" si="1"/>
        <v>392</v>
      </c>
      <c r="I13" s="56">
        <f t="shared" si="1"/>
        <v>49</v>
      </c>
      <c r="J13" s="56">
        <f t="shared" si="1"/>
        <v>0</v>
      </c>
      <c r="K13" s="56">
        <f t="shared" si="1"/>
        <v>25</v>
      </c>
      <c r="L13" s="56">
        <f t="shared" si="1"/>
        <v>74</v>
      </c>
      <c r="M13" s="56">
        <f t="shared" si="1"/>
        <v>466</v>
      </c>
    </row>
    <row r="14" spans="1:13" ht="12">
      <c r="A14" s="20"/>
      <c r="B14" s="18" t="s">
        <v>3</v>
      </c>
      <c r="C14" s="56">
        <v>19</v>
      </c>
      <c r="D14" s="56">
        <v>42</v>
      </c>
      <c r="E14" s="56">
        <v>53</v>
      </c>
      <c r="F14" s="56">
        <v>63</v>
      </c>
      <c r="G14" s="56">
        <v>1</v>
      </c>
      <c r="H14" s="56">
        <f>SUM(C14:G14)</f>
        <v>178</v>
      </c>
      <c r="I14" s="56">
        <v>13</v>
      </c>
      <c r="J14" s="56"/>
      <c r="K14" s="56">
        <v>7</v>
      </c>
      <c r="L14" s="56">
        <f>SUM(I14:K14)</f>
        <v>20</v>
      </c>
      <c r="M14" s="56">
        <f>L14+H14</f>
        <v>198</v>
      </c>
    </row>
    <row r="15" spans="1:13" ht="12">
      <c r="A15" s="20"/>
      <c r="B15" s="18" t="s">
        <v>4</v>
      </c>
      <c r="C15" s="56">
        <v>8</v>
      </c>
      <c r="D15" s="56">
        <v>48</v>
      </c>
      <c r="E15" s="56">
        <v>60</v>
      </c>
      <c r="F15" s="56">
        <v>94</v>
      </c>
      <c r="G15" s="56">
        <v>4</v>
      </c>
      <c r="H15" s="56">
        <f>SUM(C15:G15)</f>
        <v>214</v>
      </c>
      <c r="I15" s="56">
        <v>36</v>
      </c>
      <c r="J15" s="56"/>
      <c r="K15" s="56">
        <v>18</v>
      </c>
      <c r="L15" s="56">
        <f>SUM(I15:K15)</f>
        <v>54</v>
      </c>
      <c r="M15" s="56">
        <f>L15+H15</f>
        <v>268</v>
      </c>
    </row>
    <row r="16" spans="1:13" ht="8.25" customHeight="1">
      <c r="A16" s="20"/>
      <c r="B16" s="18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</row>
    <row r="17" spans="1:13" ht="12">
      <c r="A17" s="20" t="s">
        <v>580</v>
      </c>
      <c r="B17" s="18"/>
      <c r="C17" s="56">
        <f aca="true" t="shared" si="2" ref="C17:M17">C18+C19</f>
        <v>1</v>
      </c>
      <c r="D17" s="56">
        <f t="shared" si="2"/>
        <v>13</v>
      </c>
      <c r="E17" s="56">
        <f t="shared" si="2"/>
        <v>28</v>
      </c>
      <c r="F17" s="56">
        <f t="shared" si="2"/>
        <v>48</v>
      </c>
      <c r="G17" s="56">
        <f t="shared" si="2"/>
        <v>4</v>
      </c>
      <c r="H17" s="56">
        <f t="shared" si="2"/>
        <v>94</v>
      </c>
      <c r="I17" s="56">
        <f t="shared" si="2"/>
        <v>33</v>
      </c>
      <c r="J17" s="56">
        <f t="shared" si="2"/>
        <v>1</v>
      </c>
      <c r="K17" s="56">
        <f t="shared" si="2"/>
        <v>3</v>
      </c>
      <c r="L17" s="56">
        <f t="shared" si="2"/>
        <v>37</v>
      </c>
      <c r="M17" s="56">
        <f t="shared" si="2"/>
        <v>131</v>
      </c>
    </row>
    <row r="18" spans="1:13" ht="12">
      <c r="A18" s="20"/>
      <c r="B18" s="18" t="s">
        <v>3</v>
      </c>
      <c r="C18" s="56">
        <v>1</v>
      </c>
      <c r="D18" s="56">
        <v>8</v>
      </c>
      <c r="E18" s="56">
        <v>9</v>
      </c>
      <c r="F18" s="56">
        <v>26</v>
      </c>
      <c r="G18" s="56">
        <v>1</v>
      </c>
      <c r="H18" s="56">
        <f>SUM(C18:G18)</f>
        <v>45</v>
      </c>
      <c r="I18" s="56">
        <v>7</v>
      </c>
      <c r="J18" s="56"/>
      <c r="K18" s="56">
        <v>1</v>
      </c>
      <c r="L18" s="56">
        <f>SUM(I18:K18)</f>
        <v>8</v>
      </c>
      <c r="M18" s="56">
        <f>L18+H18</f>
        <v>53</v>
      </c>
    </row>
    <row r="19" spans="1:13" ht="12">
      <c r="A19" s="20"/>
      <c r="B19" s="18" t="s">
        <v>4</v>
      </c>
      <c r="C19" s="56"/>
      <c r="D19" s="56">
        <v>5</v>
      </c>
      <c r="E19" s="56">
        <v>19</v>
      </c>
      <c r="F19" s="56">
        <v>22</v>
      </c>
      <c r="G19" s="56">
        <v>3</v>
      </c>
      <c r="H19" s="56">
        <f>SUM(C19:G19)</f>
        <v>49</v>
      </c>
      <c r="I19" s="56">
        <v>26</v>
      </c>
      <c r="J19" s="56">
        <v>1</v>
      </c>
      <c r="K19" s="56">
        <v>2</v>
      </c>
      <c r="L19" s="56">
        <f>SUM(I19:K19)</f>
        <v>29</v>
      </c>
      <c r="M19" s="56">
        <f>L19+H19</f>
        <v>78</v>
      </c>
    </row>
    <row r="20" spans="1:13" ht="12">
      <c r="A20" s="20"/>
      <c r="B20" s="18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</row>
    <row r="21" spans="1:13" ht="12">
      <c r="A21" s="20" t="s">
        <v>21</v>
      </c>
      <c r="B21" s="18"/>
      <c r="C21" s="56">
        <f aca="true" t="shared" si="3" ref="C21:M21">C22+C23</f>
        <v>6</v>
      </c>
      <c r="D21" s="56">
        <f t="shared" si="3"/>
        <v>30</v>
      </c>
      <c r="E21" s="56">
        <f t="shared" si="3"/>
        <v>72</v>
      </c>
      <c r="F21" s="56">
        <f t="shared" si="3"/>
        <v>162</v>
      </c>
      <c r="G21" s="56">
        <f t="shared" si="3"/>
        <v>2</v>
      </c>
      <c r="H21" s="56">
        <f t="shared" si="3"/>
        <v>272</v>
      </c>
      <c r="I21" s="56">
        <f t="shared" si="3"/>
        <v>31</v>
      </c>
      <c r="J21" s="56">
        <f t="shared" si="3"/>
        <v>2</v>
      </c>
      <c r="K21" s="56">
        <f t="shared" si="3"/>
        <v>7</v>
      </c>
      <c r="L21" s="56">
        <f t="shared" si="3"/>
        <v>40</v>
      </c>
      <c r="M21" s="56">
        <f t="shared" si="3"/>
        <v>312</v>
      </c>
    </row>
    <row r="22" spans="1:13" ht="12">
      <c r="A22" s="20"/>
      <c r="B22" s="18" t="s">
        <v>3</v>
      </c>
      <c r="C22" s="56">
        <v>5</v>
      </c>
      <c r="D22" s="56">
        <v>12</v>
      </c>
      <c r="E22" s="56">
        <v>33</v>
      </c>
      <c r="F22" s="56">
        <v>68</v>
      </c>
      <c r="G22" s="56">
        <v>1</v>
      </c>
      <c r="H22" s="56">
        <f>SUM(C22:G22)</f>
        <v>119</v>
      </c>
      <c r="I22" s="56">
        <v>9</v>
      </c>
      <c r="J22" s="56">
        <v>1</v>
      </c>
      <c r="K22" s="56">
        <v>1</v>
      </c>
      <c r="L22" s="56">
        <f>SUM(I22:K22)</f>
        <v>11</v>
      </c>
      <c r="M22" s="56">
        <f>L22+H22</f>
        <v>130</v>
      </c>
    </row>
    <row r="23" spans="1:13" ht="12">
      <c r="A23" s="20"/>
      <c r="B23" s="18" t="s">
        <v>4</v>
      </c>
      <c r="C23" s="56">
        <v>1</v>
      </c>
      <c r="D23" s="56">
        <v>18</v>
      </c>
      <c r="E23" s="56">
        <v>39</v>
      </c>
      <c r="F23" s="56">
        <v>94</v>
      </c>
      <c r="G23" s="56">
        <v>1</v>
      </c>
      <c r="H23" s="56">
        <f>SUM(C23:G23)</f>
        <v>153</v>
      </c>
      <c r="I23" s="56">
        <v>22</v>
      </c>
      <c r="J23" s="56">
        <v>1</v>
      </c>
      <c r="K23" s="56">
        <v>6</v>
      </c>
      <c r="L23" s="56">
        <f>SUM(I23:K23)</f>
        <v>29</v>
      </c>
      <c r="M23" s="56">
        <f>L23+H23</f>
        <v>182</v>
      </c>
    </row>
    <row r="24" spans="2:13" ht="8.25" customHeight="1">
      <c r="B24" s="19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</row>
    <row r="25" spans="1:13" ht="12">
      <c r="A25" s="15" t="s">
        <v>581</v>
      </c>
      <c r="C25" s="56">
        <f aca="true" t="shared" si="4" ref="C25:M25">C26+C27</f>
        <v>0</v>
      </c>
      <c r="D25" s="56">
        <f t="shared" si="4"/>
        <v>0</v>
      </c>
      <c r="E25" s="56">
        <f t="shared" si="4"/>
        <v>1</v>
      </c>
      <c r="F25" s="56">
        <f t="shared" si="4"/>
        <v>0</v>
      </c>
      <c r="G25" s="56">
        <f t="shared" si="4"/>
        <v>0</v>
      </c>
      <c r="H25" s="56">
        <f t="shared" si="4"/>
        <v>1</v>
      </c>
      <c r="I25" s="56">
        <f t="shared" si="4"/>
        <v>0</v>
      </c>
      <c r="J25" s="56">
        <f t="shared" si="4"/>
        <v>0</v>
      </c>
      <c r="K25" s="56">
        <f t="shared" si="4"/>
        <v>0</v>
      </c>
      <c r="L25" s="56">
        <f t="shared" si="4"/>
        <v>0</v>
      </c>
      <c r="M25" s="56">
        <f t="shared" si="4"/>
        <v>1</v>
      </c>
    </row>
    <row r="26" spans="2:13" ht="12">
      <c r="B26" s="15" t="s">
        <v>3</v>
      </c>
      <c r="C26" s="56"/>
      <c r="D26" s="56"/>
      <c r="E26" s="56">
        <v>1</v>
      </c>
      <c r="F26" s="56"/>
      <c r="G26" s="56"/>
      <c r="H26" s="56">
        <f>SUM(C26:G26)</f>
        <v>1</v>
      </c>
      <c r="I26" s="56">
        <v>0</v>
      </c>
      <c r="J26" s="56">
        <v>0</v>
      </c>
      <c r="K26" s="56">
        <v>0</v>
      </c>
      <c r="L26" s="56">
        <f>SUM(I26:K26)</f>
        <v>0</v>
      </c>
      <c r="M26" s="56">
        <f>L26+H26</f>
        <v>1</v>
      </c>
    </row>
    <row r="27" spans="2:13" ht="12">
      <c r="B27" s="15" t="s">
        <v>4</v>
      </c>
      <c r="C27" s="56">
        <v>0</v>
      </c>
      <c r="D27" s="56">
        <v>0</v>
      </c>
      <c r="E27" s="56">
        <v>0</v>
      </c>
      <c r="F27" s="56">
        <v>0</v>
      </c>
      <c r="G27" s="56">
        <v>0</v>
      </c>
      <c r="H27" s="56">
        <f>SUM(C27:G27)</f>
        <v>0</v>
      </c>
      <c r="I27" s="56">
        <v>0</v>
      </c>
      <c r="J27" s="56">
        <v>0</v>
      </c>
      <c r="K27" s="56">
        <v>0</v>
      </c>
      <c r="L27" s="56">
        <f>SUM(I27:K27)</f>
        <v>0</v>
      </c>
      <c r="M27" s="56">
        <f>L27+H27</f>
        <v>0</v>
      </c>
    </row>
    <row r="28" spans="1:13" ht="8.25" customHeight="1">
      <c r="A28" s="20"/>
      <c r="B28" s="18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</row>
    <row r="29" spans="1:13" ht="12">
      <c r="A29" s="20" t="s">
        <v>664</v>
      </c>
      <c r="B29" s="18"/>
      <c r="C29" s="56">
        <f aca="true" t="shared" si="5" ref="C29:M29">C30+C31</f>
        <v>88</v>
      </c>
      <c r="D29" s="56">
        <f t="shared" si="5"/>
        <v>328</v>
      </c>
      <c r="E29" s="56">
        <f t="shared" si="5"/>
        <v>1207</v>
      </c>
      <c r="F29" s="56">
        <f t="shared" si="5"/>
        <v>2587</v>
      </c>
      <c r="G29" s="56">
        <f t="shared" si="5"/>
        <v>60</v>
      </c>
      <c r="H29" s="56">
        <f t="shared" si="5"/>
        <v>4270</v>
      </c>
      <c r="I29" s="56">
        <f t="shared" si="5"/>
        <v>1268</v>
      </c>
      <c r="J29" s="56">
        <f t="shared" si="5"/>
        <v>73</v>
      </c>
      <c r="K29" s="56">
        <f t="shared" si="5"/>
        <v>207</v>
      </c>
      <c r="L29" s="56">
        <f t="shared" si="5"/>
        <v>1548</v>
      </c>
      <c r="M29" s="56">
        <f t="shared" si="5"/>
        <v>5818</v>
      </c>
    </row>
    <row r="30" spans="1:13" ht="12">
      <c r="A30" s="20"/>
      <c r="B30" s="18" t="s">
        <v>3</v>
      </c>
      <c r="C30" s="56">
        <v>43</v>
      </c>
      <c r="D30" s="56">
        <v>119</v>
      </c>
      <c r="E30" s="56">
        <v>487</v>
      </c>
      <c r="F30" s="56">
        <v>1144</v>
      </c>
      <c r="G30" s="56">
        <v>17</v>
      </c>
      <c r="H30" s="56">
        <f>SUM(C30:G30)</f>
        <v>1810</v>
      </c>
      <c r="I30" s="56">
        <v>389</v>
      </c>
      <c r="J30" s="56">
        <v>15</v>
      </c>
      <c r="K30" s="56">
        <v>73</v>
      </c>
      <c r="L30" s="56">
        <f>SUM(I30:K30)</f>
        <v>477</v>
      </c>
      <c r="M30" s="56">
        <f>L30+H30</f>
        <v>2287</v>
      </c>
    </row>
    <row r="31" spans="1:13" ht="12">
      <c r="A31" s="20"/>
      <c r="B31" s="18" t="s">
        <v>4</v>
      </c>
      <c r="C31" s="56">
        <v>45</v>
      </c>
      <c r="D31" s="56">
        <v>209</v>
      </c>
      <c r="E31" s="56">
        <v>720</v>
      </c>
      <c r="F31" s="56">
        <v>1443</v>
      </c>
      <c r="G31" s="56">
        <v>43</v>
      </c>
      <c r="H31" s="56">
        <f>SUM(C31:G31)</f>
        <v>2460</v>
      </c>
      <c r="I31" s="56">
        <v>879</v>
      </c>
      <c r="J31" s="56">
        <v>58</v>
      </c>
      <c r="K31" s="56">
        <v>134</v>
      </c>
      <c r="L31" s="56">
        <f>SUM(I31:K31)</f>
        <v>1071</v>
      </c>
      <c r="M31" s="56">
        <f>L31+H31</f>
        <v>3531</v>
      </c>
    </row>
    <row r="32" spans="1:13" ht="8.25" customHeight="1">
      <c r="A32" s="20"/>
      <c r="B32" s="18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</row>
    <row r="33" spans="1:13" ht="12">
      <c r="A33" s="20" t="s">
        <v>666</v>
      </c>
      <c r="B33" s="18"/>
      <c r="C33" s="56">
        <f aca="true" t="shared" si="6" ref="C33:M33">C34+C35</f>
        <v>3</v>
      </c>
      <c r="D33" s="56">
        <f t="shared" si="6"/>
        <v>10</v>
      </c>
      <c r="E33" s="56">
        <f t="shared" si="6"/>
        <v>11</v>
      </c>
      <c r="F33" s="56">
        <f t="shared" si="6"/>
        <v>30</v>
      </c>
      <c r="G33" s="56">
        <f t="shared" si="6"/>
        <v>1</v>
      </c>
      <c r="H33" s="56">
        <f t="shared" si="6"/>
        <v>55</v>
      </c>
      <c r="I33" s="56">
        <f t="shared" si="6"/>
        <v>9</v>
      </c>
      <c r="J33" s="56">
        <f t="shared" si="6"/>
        <v>0</v>
      </c>
      <c r="K33" s="56">
        <f t="shared" si="6"/>
        <v>1</v>
      </c>
      <c r="L33" s="56">
        <f t="shared" si="6"/>
        <v>10</v>
      </c>
      <c r="M33" s="56">
        <f t="shared" si="6"/>
        <v>65</v>
      </c>
    </row>
    <row r="34" spans="1:13" ht="12">
      <c r="A34" s="20"/>
      <c r="B34" s="18" t="s">
        <v>3</v>
      </c>
      <c r="C34" s="56">
        <v>2</v>
      </c>
      <c r="D34" s="56">
        <v>8</v>
      </c>
      <c r="E34" s="56">
        <v>9</v>
      </c>
      <c r="F34" s="56">
        <v>14</v>
      </c>
      <c r="G34" s="56">
        <v>1</v>
      </c>
      <c r="H34" s="56">
        <f>SUM(C34:G34)</f>
        <v>34</v>
      </c>
      <c r="I34" s="56">
        <v>3</v>
      </c>
      <c r="J34" s="56"/>
      <c r="K34" s="56"/>
      <c r="L34" s="56">
        <f>SUM(I34:K34)</f>
        <v>3</v>
      </c>
      <c r="M34" s="56">
        <f>L34+H34</f>
        <v>37</v>
      </c>
    </row>
    <row r="35" spans="1:13" ht="12">
      <c r="A35" s="20"/>
      <c r="B35" s="18" t="s">
        <v>4</v>
      </c>
      <c r="C35" s="56">
        <v>1</v>
      </c>
      <c r="D35" s="56">
        <v>2</v>
      </c>
      <c r="E35" s="56">
        <v>2</v>
      </c>
      <c r="F35" s="56">
        <v>16</v>
      </c>
      <c r="G35" s="56"/>
      <c r="H35" s="56">
        <f>SUM(C35:G35)</f>
        <v>21</v>
      </c>
      <c r="I35" s="56">
        <v>6</v>
      </c>
      <c r="J35" s="56"/>
      <c r="K35" s="56">
        <v>1</v>
      </c>
      <c r="L35" s="56">
        <f>SUM(I35:K35)</f>
        <v>7</v>
      </c>
      <c r="M35" s="56">
        <f>L35+H35</f>
        <v>28</v>
      </c>
    </row>
    <row r="36" spans="1:13" ht="8.25" customHeight="1">
      <c r="A36" s="20"/>
      <c r="B36" s="18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</row>
    <row r="37" spans="1:13" ht="12">
      <c r="A37" s="20" t="s">
        <v>22</v>
      </c>
      <c r="B37" s="19"/>
      <c r="C37" s="56">
        <f aca="true" t="shared" si="7" ref="C37:M37">C38+C39</f>
        <v>0</v>
      </c>
      <c r="D37" s="56">
        <f t="shared" si="7"/>
        <v>8</v>
      </c>
      <c r="E37" s="56">
        <f t="shared" si="7"/>
        <v>21</v>
      </c>
      <c r="F37" s="56">
        <f t="shared" si="7"/>
        <v>77</v>
      </c>
      <c r="G37" s="56">
        <f t="shared" si="7"/>
        <v>0</v>
      </c>
      <c r="H37" s="56">
        <f t="shared" si="7"/>
        <v>106</v>
      </c>
      <c r="I37" s="56">
        <f t="shared" si="7"/>
        <v>28</v>
      </c>
      <c r="J37" s="56">
        <f t="shared" si="7"/>
        <v>2</v>
      </c>
      <c r="K37" s="56">
        <f t="shared" si="7"/>
        <v>8</v>
      </c>
      <c r="L37" s="56">
        <f t="shared" si="7"/>
        <v>38</v>
      </c>
      <c r="M37" s="56">
        <f t="shared" si="7"/>
        <v>144</v>
      </c>
    </row>
    <row r="38" spans="1:13" ht="12">
      <c r="A38" s="20"/>
      <c r="B38" s="18" t="s">
        <v>3</v>
      </c>
      <c r="C38" s="56"/>
      <c r="D38" s="56">
        <v>2</v>
      </c>
      <c r="E38" s="56">
        <v>9</v>
      </c>
      <c r="F38" s="56">
        <v>43</v>
      </c>
      <c r="G38" s="56"/>
      <c r="H38" s="56">
        <f>SUM(C38:G38)</f>
        <v>54</v>
      </c>
      <c r="I38" s="56">
        <v>11</v>
      </c>
      <c r="J38" s="56">
        <v>1</v>
      </c>
      <c r="K38" s="56">
        <v>3</v>
      </c>
      <c r="L38" s="56">
        <f>SUM(I38:K38)</f>
        <v>15</v>
      </c>
      <c r="M38" s="56">
        <f>L38+H38</f>
        <v>69</v>
      </c>
    </row>
    <row r="39" spans="1:13" ht="12">
      <c r="A39" s="20"/>
      <c r="B39" s="18" t="s">
        <v>4</v>
      </c>
      <c r="C39" s="56"/>
      <c r="D39" s="56">
        <v>6</v>
      </c>
      <c r="E39" s="56">
        <v>12</v>
      </c>
      <c r="F39" s="56">
        <v>34</v>
      </c>
      <c r="G39" s="56"/>
      <c r="H39" s="56">
        <f>SUM(C39:G39)</f>
        <v>52</v>
      </c>
      <c r="I39" s="56">
        <v>17</v>
      </c>
      <c r="J39" s="56">
        <v>1</v>
      </c>
      <c r="K39" s="56">
        <v>5</v>
      </c>
      <c r="L39" s="56">
        <f>SUM(I39:K39)</f>
        <v>23</v>
      </c>
      <c r="M39" s="56">
        <f>L39+H39</f>
        <v>75</v>
      </c>
    </row>
    <row r="40" spans="1:13" ht="8.25" customHeight="1">
      <c r="A40" s="20"/>
      <c r="B40" s="18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</row>
    <row r="41" spans="1:13" ht="12">
      <c r="A41" s="20" t="s">
        <v>582</v>
      </c>
      <c r="B41" s="18"/>
      <c r="C41" s="56">
        <f aca="true" t="shared" si="8" ref="C41:M41">C42+C43</f>
        <v>7</v>
      </c>
      <c r="D41" s="56">
        <f t="shared" si="8"/>
        <v>3</v>
      </c>
      <c r="E41" s="56">
        <f t="shared" si="8"/>
        <v>10</v>
      </c>
      <c r="F41" s="56">
        <f t="shared" si="8"/>
        <v>22</v>
      </c>
      <c r="G41" s="56">
        <f t="shared" si="8"/>
        <v>1</v>
      </c>
      <c r="H41" s="56">
        <f t="shared" si="8"/>
        <v>43</v>
      </c>
      <c r="I41" s="56">
        <f t="shared" si="8"/>
        <v>87</v>
      </c>
      <c r="J41" s="56">
        <f t="shared" si="8"/>
        <v>0</v>
      </c>
      <c r="K41" s="56">
        <f t="shared" si="8"/>
        <v>9</v>
      </c>
      <c r="L41" s="56">
        <f t="shared" si="8"/>
        <v>96</v>
      </c>
      <c r="M41" s="56">
        <f t="shared" si="8"/>
        <v>139</v>
      </c>
    </row>
    <row r="42" spans="1:13" ht="12">
      <c r="A42" s="20"/>
      <c r="B42" s="18" t="s">
        <v>3</v>
      </c>
      <c r="C42" s="56">
        <v>2</v>
      </c>
      <c r="D42" s="56">
        <v>2</v>
      </c>
      <c r="E42" s="56">
        <v>4</v>
      </c>
      <c r="F42" s="56">
        <v>13</v>
      </c>
      <c r="G42" s="56"/>
      <c r="H42" s="56">
        <f>SUM(C42:G42)</f>
        <v>21</v>
      </c>
      <c r="I42" s="56">
        <v>37</v>
      </c>
      <c r="J42" s="56"/>
      <c r="K42" s="56">
        <v>4</v>
      </c>
      <c r="L42" s="56">
        <f>SUM(I42:K42)</f>
        <v>41</v>
      </c>
      <c r="M42" s="56">
        <f>L42+H42</f>
        <v>62</v>
      </c>
    </row>
    <row r="43" spans="1:13" ht="12">
      <c r="A43" s="20"/>
      <c r="B43" s="18" t="s">
        <v>4</v>
      </c>
      <c r="C43" s="56">
        <v>5</v>
      </c>
      <c r="D43" s="56">
        <v>1</v>
      </c>
      <c r="E43" s="56">
        <v>6</v>
      </c>
      <c r="F43" s="56">
        <v>9</v>
      </c>
      <c r="G43" s="56">
        <v>1</v>
      </c>
      <c r="H43" s="56">
        <f>SUM(C43:G43)</f>
        <v>22</v>
      </c>
      <c r="I43" s="56">
        <v>50</v>
      </c>
      <c r="J43" s="56"/>
      <c r="K43" s="56">
        <v>5</v>
      </c>
      <c r="L43" s="56">
        <f>SUM(I43:K43)</f>
        <v>55</v>
      </c>
      <c r="M43" s="56">
        <f>L43+H43</f>
        <v>77</v>
      </c>
    </row>
    <row r="44" spans="1:13" ht="8.25" customHeight="1">
      <c r="A44" s="20"/>
      <c r="B44" s="18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</row>
    <row r="45" spans="1:13" ht="12">
      <c r="A45" s="15" t="s">
        <v>578</v>
      </c>
      <c r="B45" s="18"/>
      <c r="C45" s="56">
        <f aca="true" t="shared" si="9" ref="C45:M45">C46+C47</f>
        <v>132</v>
      </c>
      <c r="D45" s="56">
        <f t="shared" si="9"/>
        <v>483</v>
      </c>
      <c r="E45" s="56">
        <f t="shared" si="9"/>
        <v>1466</v>
      </c>
      <c r="F45" s="56">
        <f t="shared" si="9"/>
        <v>3093</v>
      </c>
      <c r="G45" s="56">
        <f t="shared" si="9"/>
        <v>73</v>
      </c>
      <c r="H45" s="56">
        <f t="shared" si="9"/>
        <v>5247</v>
      </c>
      <c r="I45" s="56">
        <f t="shared" si="9"/>
        <v>1509</v>
      </c>
      <c r="J45" s="56">
        <f t="shared" si="9"/>
        <v>78</v>
      </c>
      <c r="K45" s="56">
        <f t="shared" si="9"/>
        <v>260</v>
      </c>
      <c r="L45" s="56">
        <f t="shared" si="9"/>
        <v>1847</v>
      </c>
      <c r="M45" s="56">
        <f t="shared" si="9"/>
        <v>7094</v>
      </c>
    </row>
    <row r="46" spans="2:13" ht="12">
      <c r="B46" s="18" t="s">
        <v>3</v>
      </c>
      <c r="C46" s="56">
        <f aca="true" t="shared" si="10" ref="C46:M46">C10+C14+C18+C22+C30+C38+C42+C26+C34</f>
        <v>72</v>
      </c>
      <c r="D46" s="56">
        <f t="shared" si="10"/>
        <v>193</v>
      </c>
      <c r="E46" s="56">
        <f t="shared" si="10"/>
        <v>607</v>
      </c>
      <c r="F46" s="56">
        <f t="shared" si="10"/>
        <v>1375</v>
      </c>
      <c r="G46" s="56">
        <f t="shared" si="10"/>
        <v>21</v>
      </c>
      <c r="H46" s="56">
        <f t="shared" si="10"/>
        <v>2268</v>
      </c>
      <c r="I46" s="56">
        <f t="shared" si="10"/>
        <v>472</v>
      </c>
      <c r="J46" s="56">
        <f t="shared" si="10"/>
        <v>17</v>
      </c>
      <c r="K46" s="56">
        <f t="shared" si="10"/>
        <v>89</v>
      </c>
      <c r="L46" s="56">
        <f t="shared" si="10"/>
        <v>578</v>
      </c>
      <c r="M46" s="56">
        <f t="shared" si="10"/>
        <v>2846</v>
      </c>
    </row>
    <row r="47" spans="2:13" ht="12">
      <c r="B47" s="18" t="s">
        <v>4</v>
      </c>
      <c r="C47" s="56">
        <f aca="true" t="shared" si="11" ref="C47:M47">C11+C15+C19+C23+C31+C39+C43+C27+C35</f>
        <v>60</v>
      </c>
      <c r="D47" s="56">
        <f t="shared" si="11"/>
        <v>290</v>
      </c>
      <c r="E47" s="56">
        <f t="shared" si="11"/>
        <v>859</v>
      </c>
      <c r="F47" s="56">
        <f t="shared" si="11"/>
        <v>1718</v>
      </c>
      <c r="G47" s="56">
        <f t="shared" si="11"/>
        <v>52</v>
      </c>
      <c r="H47" s="56">
        <f t="shared" si="11"/>
        <v>2979</v>
      </c>
      <c r="I47" s="56">
        <f t="shared" si="11"/>
        <v>1037</v>
      </c>
      <c r="J47" s="56">
        <f t="shared" si="11"/>
        <v>61</v>
      </c>
      <c r="K47" s="56">
        <f t="shared" si="11"/>
        <v>171</v>
      </c>
      <c r="L47" s="56">
        <f t="shared" si="11"/>
        <v>1269</v>
      </c>
      <c r="M47" s="56">
        <f t="shared" si="11"/>
        <v>4248</v>
      </c>
    </row>
    <row r="48" spans="3:13" ht="12"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</row>
  </sheetData>
  <sheetProtection/>
  <mergeCells count="4">
    <mergeCell ref="A3:M3"/>
    <mergeCell ref="A4:M4"/>
    <mergeCell ref="A5:M5"/>
    <mergeCell ref="C7:M7"/>
  </mergeCells>
  <printOptions horizontalCentered="1"/>
  <pageMargins left="0.5" right="0.5" top="0.42" bottom="0.5" header="0.32" footer="0.5"/>
  <pageSetup horizontalDpi="600" verticalDpi="600" orientation="landscape" r:id="rId1"/>
  <headerFooter alignWithMargins="0">
    <oddFooter>&amp;C&amp;"Times New Roman,Regular"&amp;9- 2 -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O355"/>
  <sheetViews>
    <sheetView showGridLines="0" zoomScalePageLayoutView="0" workbookViewId="0" topLeftCell="A1">
      <selection activeCell="K290" sqref="K290"/>
    </sheetView>
  </sheetViews>
  <sheetFormatPr defaultColWidth="9.140625" defaultRowHeight="12.75"/>
  <cols>
    <col min="1" max="1" width="1.7109375" style="24" customWidth="1"/>
    <col min="2" max="2" width="1.7109375" style="92" customWidth="1"/>
    <col min="3" max="3" width="5.421875" style="24" customWidth="1"/>
    <col min="4" max="4" width="32.00390625" style="24" customWidth="1"/>
    <col min="5" max="5" width="7.57421875" style="98" bestFit="1" customWidth="1"/>
    <col min="6" max="6" width="8.7109375" style="98" bestFit="1" customWidth="1"/>
    <col min="7" max="8" width="5.7109375" style="98" bestFit="1" customWidth="1"/>
    <col min="9" max="9" width="9.00390625" style="98" bestFit="1" customWidth="1"/>
    <col min="10" max="10" width="6.57421875" style="98" bestFit="1" customWidth="1"/>
    <col min="11" max="11" width="8.140625" style="98" bestFit="1" customWidth="1"/>
    <col min="12" max="12" width="6.421875" style="98" customWidth="1"/>
    <col min="13" max="13" width="5.7109375" style="98" bestFit="1" customWidth="1"/>
    <col min="14" max="14" width="7.421875" style="95" customWidth="1"/>
    <col min="15" max="15" width="7.57421875" style="95" customWidth="1"/>
    <col min="16" max="16384" width="9.140625" style="24" customWidth="1"/>
  </cols>
  <sheetData>
    <row r="1" spans="1:15" ht="12">
      <c r="A1" s="64" t="s">
        <v>24</v>
      </c>
      <c r="B1" s="65"/>
      <c r="C1" s="64"/>
      <c r="D1" s="64"/>
      <c r="E1" s="66"/>
      <c r="F1" s="66"/>
      <c r="G1" s="66"/>
      <c r="H1" s="66"/>
      <c r="I1" s="66"/>
      <c r="J1" s="66"/>
      <c r="K1" s="66"/>
      <c r="L1" s="66"/>
      <c r="M1" s="66"/>
      <c r="N1" s="67"/>
      <c r="O1" s="67"/>
    </row>
    <row r="2" spans="1:15" ht="12">
      <c r="A2" s="64"/>
      <c r="B2" s="65"/>
      <c r="C2" s="64"/>
      <c r="D2" s="64"/>
      <c r="E2" s="66"/>
      <c r="F2" s="66"/>
      <c r="G2" s="66"/>
      <c r="H2" s="66"/>
      <c r="I2" s="66"/>
      <c r="J2" s="66"/>
      <c r="K2" s="66"/>
      <c r="L2" s="66"/>
      <c r="M2" s="66"/>
      <c r="N2" s="67"/>
      <c r="O2" s="67"/>
    </row>
    <row r="3" spans="1:15" ht="12">
      <c r="A3" s="64" t="s">
        <v>17</v>
      </c>
      <c r="B3" s="65"/>
      <c r="C3" s="64"/>
      <c r="D3" s="64"/>
      <c r="E3" s="66"/>
      <c r="F3" s="66"/>
      <c r="G3" s="66"/>
      <c r="H3" s="66"/>
      <c r="I3" s="66"/>
      <c r="J3" s="66"/>
      <c r="K3" s="66"/>
      <c r="L3" s="66"/>
      <c r="M3" s="66"/>
      <c r="N3" s="67"/>
      <c r="O3" s="67"/>
    </row>
    <row r="4" spans="1:15" ht="12">
      <c r="A4" s="64" t="s">
        <v>643</v>
      </c>
      <c r="B4" s="65"/>
      <c r="C4" s="64"/>
      <c r="D4" s="64"/>
      <c r="E4" s="66"/>
      <c r="F4" s="66"/>
      <c r="G4" s="66"/>
      <c r="H4" s="66"/>
      <c r="I4" s="66"/>
      <c r="J4" s="66"/>
      <c r="K4" s="66"/>
      <c r="L4" s="66"/>
      <c r="M4" s="66"/>
      <c r="N4" s="67"/>
      <c r="O4" s="67"/>
    </row>
    <row r="5" spans="1:15" ht="12">
      <c r="A5" s="64"/>
      <c r="B5" s="65"/>
      <c r="C5" s="64"/>
      <c r="D5" s="64"/>
      <c r="E5" s="66"/>
      <c r="F5" s="66"/>
      <c r="G5" s="66"/>
      <c r="H5" s="66"/>
      <c r="I5" s="66"/>
      <c r="J5" s="66"/>
      <c r="K5" s="66"/>
      <c r="L5" s="66"/>
      <c r="M5" s="66"/>
      <c r="N5" s="67"/>
      <c r="O5" s="67"/>
    </row>
    <row r="6" spans="1:15" ht="12">
      <c r="A6" s="64"/>
      <c r="B6" s="65"/>
      <c r="C6" s="64"/>
      <c r="D6" s="64"/>
      <c r="E6" s="66"/>
      <c r="F6" s="66"/>
      <c r="G6" s="66"/>
      <c r="H6" s="66"/>
      <c r="I6" s="66"/>
      <c r="J6" s="66"/>
      <c r="K6" s="66"/>
      <c r="L6" s="66"/>
      <c r="M6" s="66"/>
      <c r="N6" s="67"/>
      <c r="O6" s="67"/>
    </row>
    <row r="7" spans="5:14" ht="12">
      <c r="E7" s="93" t="s">
        <v>632</v>
      </c>
      <c r="F7" s="93"/>
      <c r="G7" s="93"/>
      <c r="H7" s="93"/>
      <c r="I7" s="93"/>
      <c r="J7" s="93"/>
      <c r="K7" s="93"/>
      <c r="L7" s="93"/>
      <c r="M7" s="93"/>
      <c r="N7" s="94"/>
    </row>
    <row r="8" spans="5:14" ht="12">
      <c r="E8" s="96" t="s">
        <v>13</v>
      </c>
      <c r="F8" s="96" t="s">
        <v>11</v>
      </c>
      <c r="G8" s="96" t="s">
        <v>10</v>
      </c>
      <c r="H8" s="96" t="s">
        <v>9</v>
      </c>
      <c r="I8" s="96" t="s">
        <v>6</v>
      </c>
      <c r="J8" s="96" t="s">
        <v>576</v>
      </c>
      <c r="K8" s="96" t="s">
        <v>12</v>
      </c>
      <c r="L8" s="96" t="s">
        <v>8</v>
      </c>
      <c r="M8" s="96" t="s">
        <v>5</v>
      </c>
      <c r="N8" s="94"/>
    </row>
    <row r="9" spans="1:14" ht="12">
      <c r="A9" s="97" t="s">
        <v>55</v>
      </c>
      <c r="E9" s="98">
        <f aca="true" t="shared" si="0" ref="E9:M9">E11+E95+E231+E263+E291+E344+E333</f>
        <v>132</v>
      </c>
      <c r="F9" s="98">
        <f t="shared" si="0"/>
        <v>483</v>
      </c>
      <c r="G9" s="98">
        <f t="shared" si="0"/>
        <v>1466</v>
      </c>
      <c r="H9" s="98">
        <f t="shared" si="0"/>
        <v>3093</v>
      </c>
      <c r="I9" s="98">
        <f t="shared" si="0"/>
        <v>73</v>
      </c>
      <c r="J9" s="98">
        <f t="shared" si="0"/>
        <v>1509</v>
      </c>
      <c r="K9" s="98">
        <f t="shared" si="0"/>
        <v>78</v>
      </c>
      <c r="L9" s="98">
        <f t="shared" si="0"/>
        <v>260</v>
      </c>
      <c r="M9" s="98">
        <f t="shared" si="0"/>
        <v>7094</v>
      </c>
      <c r="N9" s="94"/>
    </row>
    <row r="10" spans="5:14" ht="12">
      <c r="E10" s="99"/>
      <c r="F10" s="99"/>
      <c r="G10" s="99"/>
      <c r="H10" s="99"/>
      <c r="I10" s="99"/>
      <c r="J10" s="99"/>
      <c r="K10" s="99"/>
      <c r="L10" s="99"/>
      <c r="M10" s="99"/>
      <c r="N10" s="94"/>
    </row>
    <row r="11" spans="1:14" ht="12">
      <c r="A11" s="97" t="s">
        <v>554</v>
      </c>
      <c r="E11" s="98">
        <f>E29+E32+E41+E51+E66+E80+E94</f>
        <v>21</v>
      </c>
      <c r="F11" s="98">
        <f aca="true" t="shared" si="1" ref="F11:L11">F29+F32+F41+F51+F66+F80+F94</f>
        <v>95</v>
      </c>
      <c r="G11" s="98">
        <f t="shared" si="1"/>
        <v>383</v>
      </c>
      <c r="H11" s="98">
        <f t="shared" si="1"/>
        <v>869</v>
      </c>
      <c r="I11" s="98">
        <f t="shared" si="1"/>
        <v>0</v>
      </c>
      <c r="J11" s="98">
        <f t="shared" si="1"/>
        <v>154</v>
      </c>
      <c r="K11" s="98">
        <f t="shared" si="1"/>
        <v>0</v>
      </c>
      <c r="L11" s="98">
        <f t="shared" si="1"/>
        <v>0</v>
      </c>
      <c r="M11" s="98">
        <f>M29+M32+M41+M51+M66+M80+M94</f>
        <v>1522</v>
      </c>
      <c r="N11" s="94"/>
    </row>
    <row r="12" spans="2:14" ht="12">
      <c r="B12" s="92" t="s">
        <v>445</v>
      </c>
      <c r="N12" s="94"/>
    </row>
    <row r="13" spans="3:14" ht="12">
      <c r="C13" s="24" t="s">
        <v>75</v>
      </c>
      <c r="D13" s="24" t="s">
        <v>76</v>
      </c>
      <c r="E13" s="98">
        <v>0</v>
      </c>
      <c r="F13" s="98">
        <v>1</v>
      </c>
      <c r="G13" s="98">
        <v>0</v>
      </c>
      <c r="H13" s="98">
        <v>0</v>
      </c>
      <c r="I13" s="98">
        <v>0</v>
      </c>
      <c r="J13" s="98">
        <v>0</v>
      </c>
      <c r="K13" s="98">
        <v>0</v>
      </c>
      <c r="L13" s="98">
        <v>0</v>
      </c>
      <c r="M13" s="98">
        <f>SUM(E13:L13)</f>
        <v>1</v>
      </c>
      <c r="N13" s="94"/>
    </row>
    <row r="14" spans="3:15" ht="12">
      <c r="C14" s="24" t="s">
        <v>77</v>
      </c>
      <c r="D14" s="100" t="s">
        <v>78</v>
      </c>
      <c r="E14" s="98">
        <v>0</v>
      </c>
      <c r="F14" s="98">
        <v>0</v>
      </c>
      <c r="G14" s="98">
        <v>2</v>
      </c>
      <c r="H14" s="98">
        <v>3</v>
      </c>
      <c r="I14" s="98">
        <v>0</v>
      </c>
      <c r="J14" s="98">
        <v>0</v>
      </c>
      <c r="K14" s="98">
        <v>0</v>
      </c>
      <c r="L14" s="98">
        <v>0</v>
      </c>
      <c r="M14" s="98">
        <f aca="true" t="shared" si="2" ref="M14:M28">SUM(E14:L14)</f>
        <v>5</v>
      </c>
      <c r="N14" s="101"/>
      <c r="O14" s="102"/>
    </row>
    <row r="15" spans="3:15" ht="12">
      <c r="C15" s="24" t="s">
        <v>79</v>
      </c>
      <c r="D15" s="103" t="s">
        <v>80</v>
      </c>
      <c r="E15" s="98">
        <v>0</v>
      </c>
      <c r="F15" s="98">
        <v>0</v>
      </c>
      <c r="G15" s="98">
        <v>3</v>
      </c>
      <c r="H15" s="98">
        <v>9</v>
      </c>
      <c r="I15" s="98">
        <v>0</v>
      </c>
      <c r="J15" s="98">
        <v>0</v>
      </c>
      <c r="K15" s="98">
        <v>0</v>
      </c>
      <c r="L15" s="98">
        <v>0</v>
      </c>
      <c r="M15" s="98">
        <f t="shared" si="2"/>
        <v>12</v>
      </c>
      <c r="N15" s="101"/>
      <c r="O15" s="102"/>
    </row>
    <row r="16" spans="3:15" ht="12">
      <c r="C16" s="24" t="s">
        <v>84</v>
      </c>
      <c r="D16" s="103" t="s">
        <v>85</v>
      </c>
      <c r="E16" s="98">
        <v>2</v>
      </c>
      <c r="F16" s="98">
        <v>2</v>
      </c>
      <c r="G16" s="98">
        <v>3</v>
      </c>
      <c r="H16" s="98">
        <v>25</v>
      </c>
      <c r="I16" s="98">
        <v>0</v>
      </c>
      <c r="J16" s="98">
        <v>0</v>
      </c>
      <c r="K16" s="98">
        <v>0</v>
      </c>
      <c r="L16" s="98">
        <v>0</v>
      </c>
      <c r="M16" s="98">
        <f t="shared" si="2"/>
        <v>32</v>
      </c>
      <c r="N16" s="101"/>
      <c r="O16" s="102"/>
    </row>
    <row r="17" spans="3:15" ht="12">
      <c r="C17" s="104" t="s">
        <v>583</v>
      </c>
      <c r="D17" s="103" t="s">
        <v>609</v>
      </c>
      <c r="E17" s="98">
        <v>0</v>
      </c>
      <c r="F17" s="98">
        <v>0</v>
      </c>
      <c r="G17" s="98">
        <v>0</v>
      </c>
      <c r="H17" s="98">
        <v>2</v>
      </c>
      <c r="I17" s="98">
        <v>0</v>
      </c>
      <c r="J17" s="98">
        <v>0</v>
      </c>
      <c r="K17" s="98">
        <v>0</v>
      </c>
      <c r="L17" s="98">
        <v>0</v>
      </c>
      <c r="M17" s="98">
        <f t="shared" si="2"/>
        <v>2</v>
      </c>
      <c r="N17" s="101"/>
      <c r="O17" s="102"/>
    </row>
    <row r="18" spans="3:15" ht="12">
      <c r="C18" s="24" t="s">
        <v>86</v>
      </c>
      <c r="D18" s="103" t="s">
        <v>429</v>
      </c>
      <c r="E18" s="98">
        <v>0</v>
      </c>
      <c r="F18" s="98">
        <v>0</v>
      </c>
      <c r="G18" s="98">
        <v>3</v>
      </c>
      <c r="H18" s="98">
        <v>6</v>
      </c>
      <c r="I18" s="98">
        <v>0</v>
      </c>
      <c r="J18" s="98">
        <v>0</v>
      </c>
      <c r="K18" s="98">
        <v>0</v>
      </c>
      <c r="L18" s="98">
        <v>0</v>
      </c>
      <c r="M18" s="98">
        <f t="shared" si="2"/>
        <v>9</v>
      </c>
      <c r="N18" s="101"/>
      <c r="O18" s="102"/>
    </row>
    <row r="19" spans="3:15" ht="12">
      <c r="C19" s="105" t="s">
        <v>584</v>
      </c>
      <c r="D19" s="103" t="s">
        <v>610</v>
      </c>
      <c r="E19" s="98">
        <v>1</v>
      </c>
      <c r="F19" s="98">
        <v>0</v>
      </c>
      <c r="G19" s="98">
        <v>0</v>
      </c>
      <c r="H19" s="98">
        <v>1</v>
      </c>
      <c r="I19" s="98">
        <v>0</v>
      </c>
      <c r="J19" s="98">
        <v>0</v>
      </c>
      <c r="K19" s="98">
        <v>0</v>
      </c>
      <c r="L19" s="98">
        <v>0</v>
      </c>
      <c r="M19" s="98">
        <f t="shared" si="2"/>
        <v>2</v>
      </c>
      <c r="N19" s="101"/>
      <c r="O19" s="102"/>
    </row>
    <row r="20" spans="3:15" ht="12">
      <c r="C20" s="105" t="s">
        <v>658</v>
      </c>
      <c r="D20" s="103" t="s">
        <v>668</v>
      </c>
      <c r="E20" s="98">
        <v>0</v>
      </c>
      <c r="F20" s="98">
        <v>1</v>
      </c>
      <c r="G20" s="98">
        <v>1</v>
      </c>
      <c r="H20" s="98">
        <v>4</v>
      </c>
      <c r="I20" s="98">
        <v>0</v>
      </c>
      <c r="J20" s="98">
        <v>0</v>
      </c>
      <c r="K20" s="98">
        <v>0</v>
      </c>
      <c r="L20" s="98">
        <v>0</v>
      </c>
      <c r="M20" s="98">
        <f t="shared" si="2"/>
        <v>6</v>
      </c>
      <c r="N20" s="101"/>
      <c r="O20" s="102"/>
    </row>
    <row r="21" spans="3:15" ht="12">
      <c r="C21" s="105" t="s">
        <v>585</v>
      </c>
      <c r="D21" s="103" t="s">
        <v>611</v>
      </c>
      <c r="E21" s="98">
        <v>0</v>
      </c>
      <c r="F21" s="98">
        <v>1</v>
      </c>
      <c r="G21" s="98">
        <v>0</v>
      </c>
      <c r="H21" s="98">
        <v>2</v>
      </c>
      <c r="I21" s="98">
        <v>0</v>
      </c>
      <c r="J21" s="98">
        <v>0</v>
      </c>
      <c r="K21" s="98">
        <v>0</v>
      </c>
      <c r="L21" s="98">
        <v>0</v>
      </c>
      <c r="M21" s="98">
        <f t="shared" si="2"/>
        <v>3</v>
      </c>
      <c r="N21" s="101"/>
      <c r="O21" s="102"/>
    </row>
    <row r="22" spans="3:15" ht="12">
      <c r="C22" s="105" t="s">
        <v>645</v>
      </c>
      <c r="D22" s="103" t="s">
        <v>669</v>
      </c>
      <c r="E22" s="98">
        <v>0</v>
      </c>
      <c r="F22" s="98">
        <v>1</v>
      </c>
      <c r="G22" s="98">
        <v>0</v>
      </c>
      <c r="H22" s="98">
        <v>0</v>
      </c>
      <c r="I22" s="98">
        <v>0</v>
      </c>
      <c r="J22" s="98">
        <v>0</v>
      </c>
      <c r="K22" s="98">
        <v>0</v>
      </c>
      <c r="L22" s="98">
        <v>0</v>
      </c>
      <c r="M22" s="98">
        <f t="shared" si="2"/>
        <v>1</v>
      </c>
      <c r="N22" s="101"/>
      <c r="O22" s="102"/>
    </row>
    <row r="23" spans="3:15" ht="12">
      <c r="C23" s="105" t="s">
        <v>646</v>
      </c>
      <c r="D23" s="103" t="s">
        <v>670</v>
      </c>
      <c r="E23" s="98">
        <v>1</v>
      </c>
      <c r="F23" s="98">
        <v>1</v>
      </c>
      <c r="G23" s="98">
        <v>2</v>
      </c>
      <c r="H23" s="98">
        <v>1</v>
      </c>
      <c r="I23" s="98">
        <v>0</v>
      </c>
      <c r="J23" s="98">
        <v>0</v>
      </c>
      <c r="K23" s="98">
        <v>0</v>
      </c>
      <c r="L23" s="98">
        <v>0</v>
      </c>
      <c r="M23" s="98">
        <f t="shared" si="2"/>
        <v>5</v>
      </c>
      <c r="N23" s="101"/>
      <c r="O23" s="102"/>
    </row>
    <row r="24" spans="3:15" ht="12">
      <c r="C24" s="24" t="s">
        <v>87</v>
      </c>
      <c r="D24" s="103" t="s">
        <v>88</v>
      </c>
      <c r="E24" s="98">
        <v>0</v>
      </c>
      <c r="F24" s="98">
        <v>1</v>
      </c>
      <c r="G24" s="98">
        <v>3</v>
      </c>
      <c r="H24" s="98">
        <v>9</v>
      </c>
      <c r="I24" s="98">
        <v>0</v>
      </c>
      <c r="J24" s="98">
        <v>0</v>
      </c>
      <c r="K24" s="98">
        <v>0</v>
      </c>
      <c r="L24" s="98">
        <v>0</v>
      </c>
      <c r="M24" s="98">
        <f t="shared" si="2"/>
        <v>13</v>
      </c>
      <c r="N24" s="101"/>
      <c r="O24" s="102"/>
    </row>
    <row r="25" spans="3:15" ht="12">
      <c r="C25" s="24" t="s">
        <v>89</v>
      </c>
      <c r="D25" s="106" t="s">
        <v>90</v>
      </c>
      <c r="E25" s="98">
        <v>0</v>
      </c>
      <c r="F25" s="98">
        <v>0</v>
      </c>
      <c r="G25" s="98">
        <v>0</v>
      </c>
      <c r="H25" s="98">
        <v>1</v>
      </c>
      <c r="I25" s="98">
        <v>0</v>
      </c>
      <c r="J25" s="98">
        <v>0</v>
      </c>
      <c r="K25" s="98">
        <v>0</v>
      </c>
      <c r="L25" s="98">
        <v>0</v>
      </c>
      <c r="M25" s="98">
        <f t="shared" si="2"/>
        <v>1</v>
      </c>
      <c r="N25" s="101"/>
      <c r="O25" s="102"/>
    </row>
    <row r="26" spans="3:15" ht="12">
      <c r="C26" s="24" t="s">
        <v>91</v>
      </c>
      <c r="D26" s="103" t="s">
        <v>423</v>
      </c>
      <c r="E26" s="98">
        <v>0</v>
      </c>
      <c r="F26" s="98">
        <v>0</v>
      </c>
      <c r="G26" s="98">
        <v>1</v>
      </c>
      <c r="H26" s="98">
        <v>0</v>
      </c>
      <c r="I26" s="98">
        <v>0</v>
      </c>
      <c r="J26" s="98">
        <v>0</v>
      </c>
      <c r="K26" s="98">
        <v>0</v>
      </c>
      <c r="L26" s="98">
        <v>0</v>
      </c>
      <c r="M26" s="98">
        <f t="shared" si="2"/>
        <v>1</v>
      </c>
      <c r="N26" s="101"/>
      <c r="O26" s="102"/>
    </row>
    <row r="27" spans="3:15" ht="12">
      <c r="C27" s="24" t="s">
        <v>81</v>
      </c>
      <c r="D27" s="103" t="s">
        <v>671</v>
      </c>
      <c r="E27" s="98">
        <v>0</v>
      </c>
      <c r="F27" s="98">
        <v>0</v>
      </c>
      <c r="G27" s="98">
        <v>0</v>
      </c>
      <c r="H27" s="98">
        <v>0</v>
      </c>
      <c r="I27" s="98">
        <v>0</v>
      </c>
      <c r="J27" s="98">
        <v>3</v>
      </c>
      <c r="K27" s="98">
        <v>0</v>
      </c>
      <c r="L27" s="98">
        <v>0</v>
      </c>
      <c r="M27" s="98">
        <f t="shared" si="2"/>
        <v>3</v>
      </c>
      <c r="N27" s="101"/>
      <c r="O27" s="102"/>
    </row>
    <row r="28" spans="3:15" ht="12">
      <c r="C28" s="24" t="s">
        <v>82</v>
      </c>
      <c r="D28" s="103" t="s">
        <v>83</v>
      </c>
      <c r="E28" s="98">
        <v>0</v>
      </c>
      <c r="F28" s="98">
        <v>0</v>
      </c>
      <c r="G28" s="98">
        <v>0</v>
      </c>
      <c r="H28" s="98">
        <v>0</v>
      </c>
      <c r="I28" s="98">
        <v>0</v>
      </c>
      <c r="J28" s="98">
        <v>7</v>
      </c>
      <c r="K28" s="98">
        <v>0</v>
      </c>
      <c r="L28" s="98">
        <v>0</v>
      </c>
      <c r="M28" s="98">
        <f t="shared" si="2"/>
        <v>7</v>
      </c>
      <c r="N28" s="101"/>
      <c r="O28" s="102"/>
    </row>
    <row r="29" spans="2:15" ht="12">
      <c r="B29" s="92" t="s">
        <v>424</v>
      </c>
      <c r="D29" s="103"/>
      <c r="E29" s="98">
        <f>SUM(E13:E28)</f>
        <v>4</v>
      </c>
      <c r="F29" s="98">
        <f aca="true" t="shared" si="3" ref="F29:L29">SUM(F13:F28)</f>
        <v>8</v>
      </c>
      <c r="G29" s="98">
        <f t="shared" si="3"/>
        <v>18</v>
      </c>
      <c r="H29" s="98">
        <f t="shared" si="3"/>
        <v>63</v>
      </c>
      <c r="I29" s="98">
        <f t="shared" si="3"/>
        <v>0</v>
      </c>
      <c r="J29" s="98">
        <f t="shared" si="3"/>
        <v>10</v>
      </c>
      <c r="K29" s="98">
        <f t="shared" si="3"/>
        <v>0</v>
      </c>
      <c r="L29" s="98">
        <f t="shared" si="3"/>
        <v>0</v>
      </c>
      <c r="M29" s="98">
        <f>SUM(M13:M28)</f>
        <v>103</v>
      </c>
      <c r="N29" s="101"/>
      <c r="O29" s="102"/>
    </row>
    <row r="30" spans="2:15" ht="12">
      <c r="B30" s="92" t="s">
        <v>26</v>
      </c>
      <c r="D30" s="103"/>
      <c r="N30" s="101"/>
      <c r="O30" s="102"/>
    </row>
    <row r="31" spans="3:15" ht="12">
      <c r="C31" s="24" t="s">
        <v>92</v>
      </c>
      <c r="D31" s="103" t="s">
        <v>93</v>
      </c>
      <c r="E31" s="98">
        <v>2</v>
      </c>
      <c r="F31" s="98">
        <v>8</v>
      </c>
      <c r="G31" s="98">
        <v>32</v>
      </c>
      <c r="H31" s="98">
        <v>88</v>
      </c>
      <c r="J31" s="98">
        <v>7</v>
      </c>
      <c r="M31" s="98">
        <f>SUM(E31:L31)</f>
        <v>137</v>
      </c>
      <c r="N31" s="101"/>
      <c r="O31" s="102"/>
    </row>
    <row r="32" spans="2:15" ht="12">
      <c r="B32" s="92" t="s">
        <v>425</v>
      </c>
      <c r="D32" s="103"/>
      <c r="E32" s="98">
        <f>E31</f>
        <v>2</v>
      </c>
      <c r="F32" s="98">
        <f aca="true" t="shared" si="4" ref="F32:L32">F31</f>
        <v>8</v>
      </c>
      <c r="G32" s="98">
        <f t="shared" si="4"/>
        <v>32</v>
      </c>
      <c r="H32" s="98">
        <f t="shared" si="4"/>
        <v>88</v>
      </c>
      <c r="I32" s="98">
        <f t="shared" si="4"/>
        <v>0</v>
      </c>
      <c r="J32" s="98">
        <f t="shared" si="4"/>
        <v>7</v>
      </c>
      <c r="K32" s="98">
        <f t="shared" si="4"/>
        <v>0</v>
      </c>
      <c r="L32" s="98">
        <f t="shared" si="4"/>
        <v>0</v>
      </c>
      <c r="M32" s="98">
        <f>M31</f>
        <v>137</v>
      </c>
      <c r="N32" s="101"/>
      <c r="O32" s="102"/>
    </row>
    <row r="33" spans="2:15" ht="12">
      <c r="B33" s="92" t="s">
        <v>27</v>
      </c>
      <c r="D33" s="103"/>
      <c r="N33" s="101"/>
      <c r="O33" s="102"/>
    </row>
    <row r="34" spans="3:15" ht="12">
      <c r="C34" s="24" t="s">
        <v>94</v>
      </c>
      <c r="D34" s="106" t="s">
        <v>95</v>
      </c>
      <c r="E34" s="98">
        <v>0</v>
      </c>
      <c r="F34" s="98">
        <v>0</v>
      </c>
      <c r="G34" s="98">
        <v>0</v>
      </c>
      <c r="H34" s="98">
        <v>0</v>
      </c>
      <c r="I34" s="98">
        <v>0</v>
      </c>
      <c r="J34" s="98">
        <v>12</v>
      </c>
      <c r="K34" s="98">
        <v>0</v>
      </c>
      <c r="L34" s="98">
        <v>0</v>
      </c>
      <c r="M34" s="98">
        <f>SUM(E34:L34)</f>
        <v>12</v>
      </c>
      <c r="N34" s="101"/>
      <c r="O34" s="102"/>
    </row>
    <row r="35" spans="3:15" ht="12">
      <c r="C35" s="24" t="s">
        <v>97</v>
      </c>
      <c r="D35" s="103" t="s">
        <v>427</v>
      </c>
      <c r="E35" s="98">
        <v>0</v>
      </c>
      <c r="F35" s="98">
        <v>2</v>
      </c>
      <c r="G35" s="98">
        <v>12</v>
      </c>
      <c r="H35" s="98">
        <v>30</v>
      </c>
      <c r="I35" s="98">
        <v>0</v>
      </c>
      <c r="J35" s="98">
        <v>0</v>
      </c>
      <c r="K35" s="98">
        <v>0</v>
      </c>
      <c r="L35" s="98">
        <v>0</v>
      </c>
      <c r="M35" s="98">
        <f aca="true" t="shared" si="5" ref="M35:M40">SUM(E35:L35)</f>
        <v>44</v>
      </c>
      <c r="N35" s="101"/>
      <c r="O35" s="102"/>
    </row>
    <row r="36" spans="3:15" ht="12">
      <c r="C36" s="24" t="s">
        <v>98</v>
      </c>
      <c r="D36" s="103" t="s">
        <v>428</v>
      </c>
      <c r="E36" s="98">
        <v>1</v>
      </c>
      <c r="F36" s="98">
        <v>2</v>
      </c>
      <c r="G36" s="98">
        <v>9</v>
      </c>
      <c r="H36" s="98">
        <v>35</v>
      </c>
      <c r="I36" s="98">
        <v>0</v>
      </c>
      <c r="J36" s="98">
        <v>0</v>
      </c>
      <c r="K36" s="98">
        <v>0</v>
      </c>
      <c r="L36" s="98">
        <v>0</v>
      </c>
      <c r="M36" s="98">
        <f t="shared" si="5"/>
        <v>47</v>
      </c>
      <c r="N36" s="101"/>
      <c r="O36" s="102"/>
    </row>
    <row r="37" spans="3:15" ht="12">
      <c r="C37" s="24" t="s">
        <v>99</v>
      </c>
      <c r="D37" s="107" t="s">
        <v>430</v>
      </c>
      <c r="E37" s="98">
        <v>2</v>
      </c>
      <c r="F37" s="98">
        <v>5</v>
      </c>
      <c r="G37" s="98">
        <v>25</v>
      </c>
      <c r="H37" s="98">
        <v>32</v>
      </c>
      <c r="I37" s="98">
        <v>0</v>
      </c>
      <c r="J37" s="98">
        <v>0</v>
      </c>
      <c r="K37" s="98">
        <v>0</v>
      </c>
      <c r="L37" s="98">
        <v>0</v>
      </c>
      <c r="M37" s="98">
        <f t="shared" si="5"/>
        <v>64</v>
      </c>
      <c r="N37" s="101"/>
      <c r="O37" s="102"/>
    </row>
    <row r="38" spans="3:15" ht="12">
      <c r="C38" s="24" t="s">
        <v>100</v>
      </c>
      <c r="D38" s="107" t="s">
        <v>431</v>
      </c>
      <c r="E38" s="98">
        <v>0</v>
      </c>
      <c r="F38" s="98">
        <v>3</v>
      </c>
      <c r="G38" s="98">
        <v>16</v>
      </c>
      <c r="H38" s="98">
        <v>40</v>
      </c>
      <c r="I38" s="98">
        <v>0</v>
      </c>
      <c r="J38" s="98">
        <v>0</v>
      </c>
      <c r="K38" s="98">
        <v>0</v>
      </c>
      <c r="L38" s="98">
        <v>0</v>
      </c>
      <c r="M38" s="98">
        <f t="shared" si="5"/>
        <v>59</v>
      </c>
      <c r="N38" s="101"/>
      <c r="O38" s="102"/>
    </row>
    <row r="39" spans="3:15" ht="12">
      <c r="C39" s="24" t="s">
        <v>96</v>
      </c>
      <c r="D39" s="103" t="s">
        <v>426</v>
      </c>
      <c r="E39" s="98">
        <v>0</v>
      </c>
      <c r="F39" s="98">
        <v>0</v>
      </c>
      <c r="G39" s="98">
        <v>0</v>
      </c>
      <c r="H39" s="98">
        <v>0</v>
      </c>
      <c r="I39" s="98">
        <v>0</v>
      </c>
      <c r="J39" s="98">
        <v>10</v>
      </c>
      <c r="K39" s="98">
        <v>0</v>
      </c>
      <c r="L39" s="98">
        <v>0</v>
      </c>
      <c r="M39" s="98">
        <f>SUM(E39:L39)</f>
        <v>10</v>
      </c>
      <c r="N39" s="101"/>
      <c r="O39" s="102"/>
    </row>
    <row r="40" spans="3:15" ht="12">
      <c r="C40" s="24" t="s">
        <v>101</v>
      </c>
      <c r="D40" s="107" t="s">
        <v>431</v>
      </c>
      <c r="E40" s="98">
        <v>0</v>
      </c>
      <c r="F40" s="98">
        <v>1</v>
      </c>
      <c r="G40" s="98">
        <v>8</v>
      </c>
      <c r="H40" s="98">
        <v>20</v>
      </c>
      <c r="I40" s="98">
        <v>0</v>
      </c>
      <c r="J40" s="98">
        <v>0</v>
      </c>
      <c r="K40" s="98">
        <v>0</v>
      </c>
      <c r="L40" s="98">
        <v>0</v>
      </c>
      <c r="M40" s="98">
        <f t="shared" si="5"/>
        <v>29</v>
      </c>
      <c r="N40" s="101"/>
      <c r="O40" s="102"/>
    </row>
    <row r="41" spans="2:15" ht="12">
      <c r="B41" s="92" t="s">
        <v>432</v>
      </c>
      <c r="D41" s="103"/>
      <c r="E41" s="98">
        <f aca="true" t="shared" si="6" ref="E41:M41">SUM(E34:E40)</f>
        <v>3</v>
      </c>
      <c r="F41" s="98">
        <f t="shared" si="6"/>
        <v>13</v>
      </c>
      <c r="G41" s="98">
        <f t="shared" si="6"/>
        <v>70</v>
      </c>
      <c r="H41" s="98">
        <f t="shared" si="6"/>
        <v>157</v>
      </c>
      <c r="I41" s="98">
        <f t="shared" si="6"/>
        <v>0</v>
      </c>
      <c r="J41" s="98">
        <f t="shared" si="6"/>
        <v>22</v>
      </c>
      <c r="K41" s="98">
        <f t="shared" si="6"/>
        <v>0</v>
      </c>
      <c r="L41" s="98">
        <f t="shared" si="6"/>
        <v>0</v>
      </c>
      <c r="M41" s="98">
        <f t="shared" si="6"/>
        <v>265</v>
      </c>
      <c r="N41" s="101"/>
      <c r="O41" s="102"/>
    </row>
    <row r="42" spans="2:15" ht="12">
      <c r="B42" s="92" t="s">
        <v>28</v>
      </c>
      <c r="D42" s="103"/>
      <c r="N42" s="101"/>
      <c r="O42" s="102"/>
    </row>
    <row r="43" spans="3:15" ht="12">
      <c r="C43" s="24" t="s">
        <v>102</v>
      </c>
      <c r="D43" s="103" t="s">
        <v>103</v>
      </c>
      <c r="E43" s="98">
        <v>0</v>
      </c>
      <c r="F43" s="98">
        <v>0</v>
      </c>
      <c r="G43" s="98">
        <v>5</v>
      </c>
      <c r="H43" s="98">
        <v>18</v>
      </c>
      <c r="I43" s="98">
        <v>0</v>
      </c>
      <c r="J43" s="98">
        <v>0</v>
      </c>
      <c r="K43" s="98">
        <v>0</v>
      </c>
      <c r="L43" s="98">
        <v>0</v>
      </c>
      <c r="M43" s="98">
        <f>SUM(E43:L43)</f>
        <v>23</v>
      </c>
      <c r="N43" s="101"/>
      <c r="O43" s="102"/>
    </row>
    <row r="44" spans="3:15" ht="12">
      <c r="C44" s="24" t="s">
        <v>104</v>
      </c>
      <c r="D44" s="103" t="s">
        <v>105</v>
      </c>
      <c r="E44" s="98">
        <v>1</v>
      </c>
      <c r="F44" s="98">
        <v>2</v>
      </c>
      <c r="G44" s="98">
        <v>9</v>
      </c>
      <c r="H44" s="98">
        <v>19</v>
      </c>
      <c r="I44" s="98">
        <v>0</v>
      </c>
      <c r="J44" s="98">
        <v>0</v>
      </c>
      <c r="K44" s="98">
        <v>0</v>
      </c>
      <c r="L44" s="98">
        <v>0</v>
      </c>
      <c r="M44" s="98">
        <f aca="true" t="shared" si="7" ref="M44:M50">SUM(E44:L44)</f>
        <v>31</v>
      </c>
      <c r="N44" s="101"/>
      <c r="O44" s="102"/>
    </row>
    <row r="45" spans="3:15" ht="12">
      <c r="C45" s="24" t="s">
        <v>106</v>
      </c>
      <c r="D45" s="103" t="s">
        <v>107</v>
      </c>
      <c r="E45" s="98">
        <v>0</v>
      </c>
      <c r="F45" s="98">
        <v>1</v>
      </c>
      <c r="G45" s="98">
        <v>7</v>
      </c>
      <c r="H45" s="98">
        <v>26</v>
      </c>
      <c r="I45" s="98">
        <v>0</v>
      </c>
      <c r="J45" s="98">
        <v>0</v>
      </c>
      <c r="K45" s="98">
        <v>0</v>
      </c>
      <c r="L45" s="98">
        <v>0</v>
      </c>
      <c r="M45" s="98">
        <f t="shared" si="7"/>
        <v>34</v>
      </c>
      <c r="N45" s="101"/>
      <c r="O45" s="102"/>
    </row>
    <row r="46" spans="3:15" ht="12">
      <c r="C46" s="24" t="s">
        <v>108</v>
      </c>
      <c r="D46" s="103" t="s">
        <v>109</v>
      </c>
      <c r="E46" s="98">
        <v>0</v>
      </c>
      <c r="F46" s="98">
        <v>0</v>
      </c>
      <c r="G46" s="98">
        <v>9</v>
      </c>
      <c r="H46" s="98">
        <v>37</v>
      </c>
      <c r="I46" s="98">
        <v>0</v>
      </c>
      <c r="J46" s="98">
        <v>0</v>
      </c>
      <c r="K46" s="98">
        <v>0</v>
      </c>
      <c r="L46" s="98">
        <v>0</v>
      </c>
      <c r="M46" s="98">
        <f t="shared" si="7"/>
        <v>46</v>
      </c>
      <c r="N46" s="101"/>
      <c r="O46" s="102"/>
    </row>
    <row r="47" spans="3:15" ht="12">
      <c r="C47" s="24" t="s">
        <v>110</v>
      </c>
      <c r="D47" s="103" t="s">
        <v>672</v>
      </c>
      <c r="E47" s="98">
        <v>0</v>
      </c>
      <c r="F47" s="98">
        <v>4</v>
      </c>
      <c r="G47" s="98">
        <v>7</v>
      </c>
      <c r="H47" s="98">
        <v>20</v>
      </c>
      <c r="I47" s="98">
        <v>0</v>
      </c>
      <c r="J47" s="98">
        <v>0</v>
      </c>
      <c r="K47" s="98">
        <v>0</v>
      </c>
      <c r="L47" s="98">
        <v>0</v>
      </c>
      <c r="M47" s="98">
        <f t="shared" si="7"/>
        <v>31</v>
      </c>
      <c r="N47" s="101"/>
      <c r="O47" s="102"/>
    </row>
    <row r="48" spans="3:15" ht="12">
      <c r="C48" s="24" t="s">
        <v>111</v>
      </c>
      <c r="D48" s="103" t="s">
        <v>112</v>
      </c>
      <c r="E48" s="98">
        <v>0</v>
      </c>
      <c r="F48" s="98">
        <v>1</v>
      </c>
      <c r="G48" s="98">
        <v>9</v>
      </c>
      <c r="H48" s="98">
        <v>20</v>
      </c>
      <c r="I48" s="98">
        <v>0</v>
      </c>
      <c r="J48" s="98">
        <v>0</v>
      </c>
      <c r="K48" s="98">
        <v>0</v>
      </c>
      <c r="L48" s="98">
        <v>0</v>
      </c>
      <c r="M48" s="98">
        <f t="shared" si="7"/>
        <v>30</v>
      </c>
      <c r="N48" s="101"/>
      <c r="O48" s="102"/>
    </row>
    <row r="49" spans="3:15" ht="12">
      <c r="C49" s="24" t="s">
        <v>586</v>
      </c>
      <c r="D49" s="103" t="s">
        <v>612</v>
      </c>
      <c r="E49" s="98">
        <v>0</v>
      </c>
      <c r="F49" s="98">
        <v>0</v>
      </c>
      <c r="G49" s="98">
        <v>4</v>
      </c>
      <c r="H49" s="98">
        <v>0</v>
      </c>
      <c r="I49" s="98">
        <v>0</v>
      </c>
      <c r="J49" s="98">
        <v>0</v>
      </c>
      <c r="K49" s="98">
        <v>0</v>
      </c>
      <c r="L49" s="98">
        <v>0</v>
      </c>
      <c r="M49" s="98">
        <f t="shared" si="7"/>
        <v>4</v>
      </c>
      <c r="N49" s="101"/>
      <c r="O49" s="102"/>
    </row>
    <row r="50" spans="3:15" ht="12">
      <c r="C50" s="24" t="s">
        <v>648</v>
      </c>
      <c r="D50" s="103"/>
      <c r="E50" s="98">
        <v>0</v>
      </c>
      <c r="F50" s="98">
        <v>0</v>
      </c>
      <c r="G50" s="98">
        <v>3</v>
      </c>
      <c r="H50" s="98">
        <v>1</v>
      </c>
      <c r="I50" s="98">
        <v>0</v>
      </c>
      <c r="J50" s="98">
        <v>0</v>
      </c>
      <c r="K50" s="98">
        <v>0</v>
      </c>
      <c r="L50" s="98">
        <v>0</v>
      </c>
      <c r="M50" s="98">
        <f t="shared" si="7"/>
        <v>4</v>
      </c>
      <c r="N50" s="101"/>
      <c r="O50" s="102"/>
    </row>
    <row r="51" spans="2:15" ht="12">
      <c r="B51" s="92" t="s">
        <v>433</v>
      </c>
      <c r="D51" s="103"/>
      <c r="E51" s="98">
        <f aca="true" t="shared" si="8" ref="E51:M51">SUM(E43:E50)</f>
        <v>1</v>
      </c>
      <c r="F51" s="98">
        <f t="shared" si="8"/>
        <v>8</v>
      </c>
      <c r="G51" s="98">
        <f t="shared" si="8"/>
        <v>53</v>
      </c>
      <c r="H51" s="98">
        <f t="shared" si="8"/>
        <v>141</v>
      </c>
      <c r="I51" s="98">
        <f t="shared" si="8"/>
        <v>0</v>
      </c>
      <c r="J51" s="98">
        <f t="shared" si="8"/>
        <v>0</v>
      </c>
      <c r="K51" s="98">
        <f t="shared" si="8"/>
        <v>0</v>
      </c>
      <c r="L51" s="98">
        <f t="shared" si="8"/>
        <v>0</v>
      </c>
      <c r="M51" s="98">
        <f t="shared" si="8"/>
        <v>203</v>
      </c>
      <c r="N51" s="101"/>
      <c r="O51" s="102"/>
    </row>
    <row r="52" spans="2:15" ht="12">
      <c r="B52" s="92" t="s">
        <v>29</v>
      </c>
      <c r="D52" s="103"/>
      <c r="N52" s="101"/>
      <c r="O52" s="102"/>
    </row>
    <row r="53" spans="3:15" ht="12">
      <c r="C53" s="24" t="s">
        <v>125</v>
      </c>
      <c r="D53" s="103" t="s">
        <v>126</v>
      </c>
      <c r="E53" s="98">
        <v>0</v>
      </c>
      <c r="F53" s="98">
        <v>0</v>
      </c>
      <c r="G53" s="98">
        <v>0</v>
      </c>
      <c r="H53" s="98">
        <v>5</v>
      </c>
      <c r="I53" s="98">
        <v>0</v>
      </c>
      <c r="J53" s="98">
        <v>0</v>
      </c>
      <c r="K53" s="98">
        <v>0</v>
      </c>
      <c r="L53" s="98">
        <v>0</v>
      </c>
      <c r="M53" s="98">
        <f>SUM(E53:L53)</f>
        <v>5</v>
      </c>
      <c r="N53" s="101"/>
      <c r="O53" s="102"/>
    </row>
    <row r="54" spans="3:15" ht="12">
      <c r="C54" s="24" t="s">
        <v>127</v>
      </c>
      <c r="D54" s="107" t="s">
        <v>440</v>
      </c>
      <c r="E54" s="98">
        <v>1</v>
      </c>
      <c r="F54" s="98">
        <v>1</v>
      </c>
      <c r="G54" s="98">
        <v>8</v>
      </c>
      <c r="H54" s="98">
        <v>15</v>
      </c>
      <c r="I54" s="98">
        <v>0</v>
      </c>
      <c r="J54" s="98">
        <v>0</v>
      </c>
      <c r="K54" s="98">
        <v>0</v>
      </c>
      <c r="L54" s="98">
        <v>0</v>
      </c>
      <c r="M54" s="98">
        <f>SUM(E54:L54)</f>
        <v>25</v>
      </c>
      <c r="N54" s="101"/>
      <c r="O54" s="102"/>
    </row>
    <row r="55" spans="3:15" ht="12">
      <c r="C55" s="24" t="s">
        <v>587</v>
      </c>
      <c r="D55" s="107" t="s">
        <v>613</v>
      </c>
      <c r="E55" s="98">
        <v>1</v>
      </c>
      <c r="F55" s="98">
        <v>1</v>
      </c>
      <c r="G55" s="98">
        <v>0</v>
      </c>
      <c r="H55" s="98">
        <v>1</v>
      </c>
      <c r="I55" s="98">
        <v>0</v>
      </c>
      <c r="J55" s="98">
        <v>0</v>
      </c>
      <c r="K55" s="98">
        <v>0</v>
      </c>
      <c r="L55" s="98">
        <v>0</v>
      </c>
      <c r="M55" s="98">
        <f>SUM(E55:L55)</f>
        <v>3</v>
      </c>
      <c r="N55" s="101"/>
      <c r="O55" s="102"/>
    </row>
    <row r="56" spans="3:15" ht="12">
      <c r="C56" s="24" t="s">
        <v>113</v>
      </c>
      <c r="D56" s="103" t="s">
        <v>114</v>
      </c>
      <c r="E56" s="98">
        <v>0</v>
      </c>
      <c r="F56" s="98">
        <v>5</v>
      </c>
      <c r="G56" s="98">
        <v>7</v>
      </c>
      <c r="H56" s="98">
        <v>18</v>
      </c>
      <c r="I56" s="98">
        <v>0</v>
      </c>
      <c r="J56" s="98">
        <v>0</v>
      </c>
      <c r="K56" s="98">
        <v>0</v>
      </c>
      <c r="L56" s="98">
        <v>0</v>
      </c>
      <c r="M56" s="98">
        <f>SUM(E56:L56)</f>
        <v>30</v>
      </c>
      <c r="N56" s="101"/>
      <c r="O56" s="102"/>
    </row>
    <row r="57" spans="3:15" ht="12">
      <c r="C57" s="24" t="s">
        <v>115</v>
      </c>
      <c r="D57" s="107" t="s">
        <v>434</v>
      </c>
      <c r="E57" s="98">
        <v>2</v>
      </c>
      <c r="F57" s="98">
        <v>2</v>
      </c>
      <c r="G57" s="98">
        <v>19</v>
      </c>
      <c r="H57" s="98">
        <v>28</v>
      </c>
      <c r="I57" s="98">
        <v>0</v>
      </c>
      <c r="J57" s="98">
        <v>0</v>
      </c>
      <c r="K57" s="98">
        <v>0</v>
      </c>
      <c r="L57" s="98">
        <v>0</v>
      </c>
      <c r="M57" s="98">
        <f aca="true" t="shared" si="9" ref="M57:M65">SUM(E57:L57)</f>
        <v>51</v>
      </c>
      <c r="N57" s="101"/>
      <c r="O57" s="102"/>
    </row>
    <row r="58" spans="3:15" ht="12">
      <c r="C58" s="24" t="s">
        <v>116</v>
      </c>
      <c r="D58" s="107" t="s">
        <v>435</v>
      </c>
      <c r="E58" s="98">
        <v>0</v>
      </c>
      <c r="F58" s="98">
        <v>0</v>
      </c>
      <c r="G58" s="98">
        <v>4</v>
      </c>
      <c r="H58" s="98">
        <v>14</v>
      </c>
      <c r="I58" s="98">
        <v>0</v>
      </c>
      <c r="J58" s="98">
        <v>0</v>
      </c>
      <c r="K58" s="98">
        <v>0</v>
      </c>
      <c r="L58" s="98">
        <v>0</v>
      </c>
      <c r="M58" s="98">
        <f t="shared" si="9"/>
        <v>18</v>
      </c>
      <c r="N58" s="101"/>
      <c r="O58" s="102"/>
    </row>
    <row r="59" spans="3:15" ht="12">
      <c r="C59" s="24" t="s">
        <v>117</v>
      </c>
      <c r="D59" s="107" t="s">
        <v>436</v>
      </c>
      <c r="E59" s="98">
        <v>0</v>
      </c>
      <c r="F59" s="98">
        <v>2</v>
      </c>
      <c r="G59" s="98">
        <v>7</v>
      </c>
      <c r="H59" s="98">
        <v>19</v>
      </c>
      <c r="I59" s="98">
        <v>0</v>
      </c>
      <c r="J59" s="98">
        <v>0</v>
      </c>
      <c r="K59" s="98">
        <v>0</v>
      </c>
      <c r="L59" s="98">
        <v>0</v>
      </c>
      <c r="M59" s="98">
        <f t="shared" si="9"/>
        <v>28</v>
      </c>
      <c r="N59" s="101"/>
      <c r="O59" s="102"/>
    </row>
    <row r="60" spans="3:15" ht="12">
      <c r="C60" s="24" t="s">
        <v>118</v>
      </c>
      <c r="D60" s="107" t="s">
        <v>437</v>
      </c>
      <c r="E60" s="98">
        <v>0</v>
      </c>
      <c r="F60" s="98">
        <v>0</v>
      </c>
      <c r="G60" s="98">
        <v>0</v>
      </c>
      <c r="H60" s="98">
        <v>4</v>
      </c>
      <c r="I60" s="98">
        <v>0</v>
      </c>
      <c r="J60" s="98">
        <v>0</v>
      </c>
      <c r="K60" s="98">
        <v>0</v>
      </c>
      <c r="L60" s="98">
        <v>0</v>
      </c>
      <c r="M60" s="98">
        <f t="shared" si="9"/>
        <v>4</v>
      </c>
      <c r="N60" s="101"/>
      <c r="O60" s="102"/>
    </row>
    <row r="61" spans="3:15" ht="12">
      <c r="C61" s="24" t="s">
        <v>119</v>
      </c>
      <c r="D61" s="103" t="s">
        <v>120</v>
      </c>
      <c r="E61" s="98">
        <v>0</v>
      </c>
      <c r="F61" s="98">
        <v>0</v>
      </c>
      <c r="G61" s="98">
        <v>0</v>
      </c>
      <c r="H61" s="98">
        <v>0</v>
      </c>
      <c r="I61" s="98">
        <v>0</v>
      </c>
      <c r="J61" s="98">
        <v>5</v>
      </c>
      <c r="K61" s="98">
        <v>0</v>
      </c>
      <c r="L61" s="98">
        <v>0</v>
      </c>
      <c r="M61" s="98">
        <f t="shared" si="9"/>
        <v>5</v>
      </c>
      <c r="N61" s="101"/>
      <c r="O61" s="102"/>
    </row>
    <row r="62" spans="3:15" ht="12">
      <c r="C62" s="24" t="s">
        <v>121</v>
      </c>
      <c r="D62" s="107" t="s">
        <v>441</v>
      </c>
      <c r="E62" s="98">
        <v>0</v>
      </c>
      <c r="F62" s="98">
        <v>0</v>
      </c>
      <c r="G62" s="98">
        <v>0</v>
      </c>
      <c r="H62" s="98">
        <v>0</v>
      </c>
      <c r="I62" s="98">
        <v>0</v>
      </c>
      <c r="J62" s="98">
        <v>12</v>
      </c>
      <c r="K62" s="98">
        <v>0</v>
      </c>
      <c r="L62" s="98">
        <v>0</v>
      </c>
      <c r="M62" s="98">
        <f t="shared" si="9"/>
        <v>12</v>
      </c>
      <c r="N62" s="101"/>
      <c r="O62" s="102"/>
    </row>
    <row r="63" spans="3:15" ht="12">
      <c r="C63" s="24" t="s">
        <v>122</v>
      </c>
      <c r="D63" s="107" t="s">
        <v>438</v>
      </c>
      <c r="E63" s="98">
        <v>0</v>
      </c>
      <c r="F63" s="98">
        <v>0</v>
      </c>
      <c r="G63" s="98">
        <v>0</v>
      </c>
      <c r="H63" s="98">
        <v>0</v>
      </c>
      <c r="I63" s="98">
        <v>0</v>
      </c>
      <c r="J63" s="98">
        <v>4</v>
      </c>
      <c r="K63" s="98">
        <v>0</v>
      </c>
      <c r="L63" s="98">
        <v>0</v>
      </c>
      <c r="M63" s="98">
        <f t="shared" si="9"/>
        <v>4</v>
      </c>
      <c r="N63" s="101"/>
      <c r="O63" s="102"/>
    </row>
    <row r="64" spans="3:15" ht="12">
      <c r="C64" s="24" t="s">
        <v>123</v>
      </c>
      <c r="D64" s="107" t="s">
        <v>439</v>
      </c>
      <c r="E64" s="98">
        <v>0</v>
      </c>
      <c r="F64" s="98">
        <v>0</v>
      </c>
      <c r="G64" s="98">
        <v>0</v>
      </c>
      <c r="H64" s="98">
        <v>0</v>
      </c>
      <c r="I64" s="98">
        <v>0</v>
      </c>
      <c r="J64" s="98">
        <v>14</v>
      </c>
      <c r="K64" s="98">
        <v>0</v>
      </c>
      <c r="L64" s="98">
        <v>0</v>
      </c>
      <c r="M64" s="98">
        <f t="shared" si="9"/>
        <v>14</v>
      </c>
      <c r="N64" s="101"/>
      <c r="O64" s="102"/>
    </row>
    <row r="65" spans="3:15" ht="12">
      <c r="C65" s="24" t="s">
        <v>124</v>
      </c>
      <c r="D65" s="107" t="s">
        <v>436</v>
      </c>
      <c r="E65" s="98">
        <v>0</v>
      </c>
      <c r="F65" s="98">
        <v>0</v>
      </c>
      <c r="G65" s="98">
        <v>0</v>
      </c>
      <c r="H65" s="98">
        <v>0</v>
      </c>
      <c r="I65" s="98">
        <v>0</v>
      </c>
      <c r="J65" s="98">
        <v>7</v>
      </c>
      <c r="K65" s="98">
        <v>0</v>
      </c>
      <c r="L65" s="98">
        <v>0</v>
      </c>
      <c r="M65" s="98">
        <f t="shared" si="9"/>
        <v>7</v>
      </c>
      <c r="N65" s="101"/>
      <c r="O65" s="102"/>
    </row>
    <row r="66" spans="2:15" ht="12">
      <c r="B66" s="92" t="s">
        <v>442</v>
      </c>
      <c r="D66" s="103"/>
      <c r="E66" s="98">
        <f>SUM(E53:E65)</f>
        <v>4</v>
      </c>
      <c r="F66" s="98">
        <f aca="true" t="shared" si="10" ref="F66:L66">SUM(F53:F65)</f>
        <v>11</v>
      </c>
      <c r="G66" s="98">
        <f t="shared" si="10"/>
        <v>45</v>
      </c>
      <c r="H66" s="98">
        <f t="shared" si="10"/>
        <v>104</v>
      </c>
      <c r="I66" s="98">
        <f t="shared" si="10"/>
        <v>0</v>
      </c>
      <c r="J66" s="98">
        <f t="shared" si="10"/>
        <v>42</v>
      </c>
      <c r="K66" s="98">
        <f t="shared" si="10"/>
        <v>0</v>
      </c>
      <c r="L66" s="98">
        <f t="shared" si="10"/>
        <v>0</v>
      </c>
      <c r="M66" s="98">
        <f>SUM(M53:M65)</f>
        <v>206</v>
      </c>
      <c r="N66" s="101"/>
      <c r="O66" s="102"/>
    </row>
    <row r="67" spans="2:15" ht="12">
      <c r="B67" s="92" t="s">
        <v>443</v>
      </c>
      <c r="D67" s="103"/>
      <c r="N67" s="101"/>
      <c r="O67" s="102"/>
    </row>
    <row r="68" spans="3:15" ht="12">
      <c r="C68" s="24" t="s">
        <v>132</v>
      </c>
      <c r="D68" s="103" t="s">
        <v>673</v>
      </c>
      <c r="E68" s="98">
        <v>0</v>
      </c>
      <c r="F68" s="98">
        <v>2</v>
      </c>
      <c r="G68" s="98">
        <v>6</v>
      </c>
      <c r="H68" s="98">
        <v>5</v>
      </c>
      <c r="I68" s="98">
        <v>0</v>
      </c>
      <c r="J68" s="98">
        <v>0</v>
      </c>
      <c r="K68" s="98">
        <v>0</v>
      </c>
      <c r="L68" s="98">
        <v>0</v>
      </c>
      <c r="M68" s="98">
        <f aca="true" t="shared" si="11" ref="M68:M79">SUM(E68:L68)</f>
        <v>13</v>
      </c>
      <c r="N68" s="101"/>
      <c r="O68" s="102"/>
    </row>
    <row r="69" spans="3:15" ht="12">
      <c r="C69" s="24" t="s">
        <v>133</v>
      </c>
      <c r="D69" s="107" t="s">
        <v>446</v>
      </c>
      <c r="E69" s="98">
        <v>2</v>
      </c>
      <c r="F69" s="98">
        <v>7</v>
      </c>
      <c r="G69" s="98">
        <v>34</v>
      </c>
      <c r="H69" s="98">
        <v>59</v>
      </c>
      <c r="I69" s="98">
        <v>0</v>
      </c>
      <c r="J69" s="98">
        <v>0</v>
      </c>
      <c r="K69" s="98">
        <v>0</v>
      </c>
      <c r="L69" s="98">
        <v>0</v>
      </c>
      <c r="M69" s="98">
        <f t="shared" si="11"/>
        <v>102</v>
      </c>
      <c r="N69" s="101"/>
      <c r="O69" s="102"/>
    </row>
    <row r="70" spans="3:15" ht="12">
      <c r="C70" s="103" t="s">
        <v>136</v>
      </c>
      <c r="D70" s="107" t="s">
        <v>449</v>
      </c>
      <c r="E70" s="98">
        <v>0</v>
      </c>
      <c r="F70" s="98">
        <v>0</v>
      </c>
      <c r="G70" s="98">
        <v>0</v>
      </c>
      <c r="H70" s="98">
        <v>0</v>
      </c>
      <c r="I70" s="98">
        <v>0</v>
      </c>
      <c r="J70" s="98">
        <v>1</v>
      </c>
      <c r="K70" s="98">
        <v>0</v>
      </c>
      <c r="L70" s="98">
        <v>0</v>
      </c>
      <c r="M70" s="98">
        <f t="shared" si="11"/>
        <v>1</v>
      </c>
      <c r="N70" s="101"/>
      <c r="O70" s="102"/>
    </row>
    <row r="71" spans="3:15" ht="12">
      <c r="C71" s="103" t="s">
        <v>647</v>
      </c>
      <c r="D71" s="107" t="s">
        <v>674</v>
      </c>
      <c r="E71" s="98">
        <v>0</v>
      </c>
      <c r="F71" s="98">
        <v>0</v>
      </c>
      <c r="G71" s="98">
        <v>0</v>
      </c>
      <c r="H71" s="98">
        <v>0</v>
      </c>
      <c r="I71" s="98">
        <v>0</v>
      </c>
      <c r="J71" s="98">
        <v>4</v>
      </c>
      <c r="K71" s="98">
        <v>0</v>
      </c>
      <c r="L71" s="98">
        <v>0</v>
      </c>
      <c r="M71" s="98">
        <f t="shared" si="11"/>
        <v>4</v>
      </c>
      <c r="N71" s="101"/>
      <c r="O71" s="102"/>
    </row>
    <row r="72" spans="3:15" ht="12">
      <c r="C72" s="24" t="s">
        <v>137</v>
      </c>
      <c r="D72" s="107" t="s">
        <v>450</v>
      </c>
      <c r="E72" s="98">
        <v>0</v>
      </c>
      <c r="F72" s="98">
        <v>0</v>
      </c>
      <c r="G72" s="98">
        <v>0</v>
      </c>
      <c r="H72" s="98">
        <v>0</v>
      </c>
      <c r="I72" s="98">
        <v>0</v>
      </c>
      <c r="J72" s="98">
        <v>6</v>
      </c>
      <c r="K72" s="98">
        <v>0</v>
      </c>
      <c r="L72" s="98">
        <v>0</v>
      </c>
      <c r="M72" s="98">
        <f t="shared" si="11"/>
        <v>6</v>
      </c>
      <c r="N72" s="101"/>
      <c r="O72" s="102"/>
    </row>
    <row r="73" spans="3:15" ht="12">
      <c r="C73" s="24" t="s">
        <v>138</v>
      </c>
      <c r="D73" s="107" t="s">
        <v>451</v>
      </c>
      <c r="E73" s="98">
        <v>0</v>
      </c>
      <c r="F73" s="98">
        <v>0</v>
      </c>
      <c r="G73" s="98">
        <v>0</v>
      </c>
      <c r="H73" s="98">
        <v>0</v>
      </c>
      <c r="I73" s="98">
        <v>0</v>
      </c>
      <c r="J73" s="98">
        <v>3</v>
      </c>
      <c r="K73" s="98">
        <v>0</v>
      </c>
      <c r="L73" s="98">
        <v>0</v>
      </c>
      <c r="M73" s="98">
        <f t="shared" si="11"/>
        <v>3</v>
      </c>
      <c r="N73" s="101"/>
      <c r="O73" s="102"/>
    </row>
    <row r="74" spans="3:15" ht="12">
      <c r="C74" s="24" t="s">
        <v>134</v>
      </c>
      <c r="D74" s="107" t="s">
        <v>447</v>
      </c>
      <c r="E74" s="98">
        <v>0</v>
      </c>
      <c r="F74" s="98">
        <v>0</v>
      </c>
      <c r="G74" s="98">
        <v>0</v>
      </c>
      <c r="H74" s="98">
        <v>0</v>
      </c>
      <c r="I74" s="98">
        <v>0</v>
      </c>
      <c r="J74" s="98">
        <v>5</v>
      </c>
      <c r="K74" s="98">
        <v>0</v>
      </c>
      <c r="L74" s="98">
        <v>0</v>
      </c>
      <c r="M74" s="98">
        <f t="shared" si="11"/>
        <v>5</v>
      </c>
      <c r="N74" s="101"/>
      <c r="O74" s="102"/>
    </row>
    <row r="75" spans="3:15" ht="12">
      <c r="C75" s="103" t="s">
        <v>135</v>
      </c>
      <c r="D75" s="107" t="s">
        <v>448</v>
      </c>
      <c r="E75" s="98">
        <v>0</v>
      </c>
      <c r="F75" s="98">
        <v>0</v>
      </c>
      <c r="G75" s="98">
        <v>0</v>
      </c>
      <c r="H75" s="98">
        <v>0</v>
      </c>
      <c r="I75" s="98">
        <v>0</v>
      </c>
      <c r="J75" s="98">
        <v>1</v>
      </c>
      <c r="K75" s="98">
        <v>0</v>
      </c>
      <c r="L75" s="98">
        <v>0</v>
      </c>
      <c r="M75" s="98">
        <f t="shared" si="11"/>
        <v>1</v>
      </c>
      <c r="N75" s="101"/>
      <c r="O75" s="102"/>
    </row>
    <row r="76" spans="3:15" ht="12">
      <c r="C76" s="24" t="s">
        <v>139</v>
      </c>
      <c r="D76" s="107" t="s">
        <v>452</v>
      </c>
      <c r="E76" s="98">
        <v>0</v>
      </c>
      <c r="F76" s="98">
        <v>2</v>
      </c>
      <c r="G76" s="98">
        <v>18</v>
      </c>
      <c r="H76" s="98">
        <v>24</v>
      </c>
      <c r="I76" s="98">
        <v>0</v>
      </c>
      <c r="J76" s="98">
        <v>0</v>
      </c>
      <c r="K76" s="98">
        <v>0</v>
      </c>
      <c r="L76" s="98">
        <v>0</v>
      </c>
      <c r="M76" s="98">
        <f t="shared" si="11"/>
        <v>44</v>
      </c>
      <c r="N76" s="101"/>
      <c r="O76" s="102"/>
    </row>
    <row r="77" spans="3:15" ht="12">
      <c r="C77" s="24" t="s">
        <v>140</v>
      </c>
      <c r="D77" s="107" t="s">
        <v>453</v>
      </c>
      <c r="E77" s="98">
        <v>0</v>
      </c>
      <c r="F77" s="98">
        <v>10</v>
      </c>
      <c r="G77" s="98">
        <v>28</v>
      </c>
      <c r="H77" s="98">
        <v>67</v>
      </c>
      <c r="I77" s="98">
        <v>0</v>
      </c>
      <c r="J77" s="98">
        <v>0</v>
      </c>
      <c r="K77" s="98">
        <v>0</v>
      </c>
      <c r="L77" s="98">
        <v>0</v>
      </c>
      <c r="M77" s="98">
        <f t="shared" si="11"/>
        <v>105</v>
      </c>
      <c r="N77" s="101"/>
      <c r="O77" s="102"/>
    </row>
    <row r="78" spans="3:15" ht="12">
      <c r="C78" s="24" t="s">
        <v>128</v>
      </c>
      <c r="D78" s="103" t="s">
        <v>129</v>
      </c>
      <c r="E78" s="98">
        <v>0</v>
      </c>
      <c r="F78" s="98">
        <v>4</v>
      </c>
      <c r="G78" s="98">
        <v>7</v>
      </c>
      <c r="H78" s="98">
        <v>22</v>
      </c>
      <c r="I78" s="98">
        <v>0</v>
      </c>
      <c r="J78" s="98">
        <v>0</v>
      </c>
      <c r="K78" s="98">
        <v>0</v>
      </c>
      <c r="L78" s="98">
        <v>0</v>
      </c>
      <c r="M78" s="98">
        <f t="shared" si="11"/>
        <v>33</v>
      </c>
      <c r="N78" s="101"/>
      <c r="O78" s="102"/>
    </row>
    <row r="79" spans="3:15" ht="12">
      <c r="C79" s="24" t="s">
        <v>130</v>
      </c>
      <c r="D79" s="103" t="s">
        <v>131</v>
      </c>
      <c r="E79" s="98">
        <v>5</v>
      </c>
      <c r="F79" s="98">
        <v>11</v>
      </c>
      <c r="G79" s="98">
        <v>29</v>
      </c>
      <c r="H79" s="98">
        <v>40</v>
      </c>
      <c r="I79" s="98">
        <v>0</v>
      </c>
      <c r="J79" s="98">
        <v>0</v>
      </c>
      <c r="K79" s="98">
        <v>0</v>
      </c>
      <c r="L79" s="98">
        <v>0</v>
      </c>
      <c r="M79" s="98">
        <f t="shared" si="11"/>
        <v>85</v>
      </c>
      <c r="N79" s="101"/>
      <c r="O79" s="102"/>
    </row>
    <row r="80" spans="2:15" ht="12">
      <c r="B80" s="92" t="s">
        <v>454</v>
      </c>
      <c r="D80" s="103"/>
      <c r="E80" s="98">
        <f>SUM(E68:E79)</f>
        <v>7</v>
      </c>
      <c r="F80" s="98">
        <f aca="true" t="shared" si="12" ref="F80:L80">SUM(F68:F79)</f>
        <v>36</v>
      </c>
      <c r="G80" s="98">
        <f t="shared" si="12"/>
        <v>122</v>
      </c>
      <c r="H80" s="98">
        <f t="shared" si="12"/>
        <v>217</v>
      </c>
      <c r="I80" s="98">
        <f t="shared" si="12"/>
        <v>0</v>
      </c>
      <c r="J80" s="98">
        <f t="shared" si="12"/>
        <v>20</v>
      </c>
      <c r="K80" s="98">
        <f t="shared" si="12"/>
        <v>0</v>
      </c>
      <c r="L80" s="98">
        <f t="shared" si="12"/>
        <v>0</v>
      </c>
      <c r="M80" s="98">
        <f>SUM(M68:M79)</f>
        <v>402</v>
      </c>
      <c r="N80" s="101"/>
      <c r="O80" s="102"/>
    </row>
    <row r="81" spans="2:15" ht="12">
      <c r="B81" s="92" t="s">
        <v>30</v>
      </c>
      <c r="D81" s="108"/>
      <c r="N81" s="101"/>
      <c r="O81" s="102"/>
    </row>
    <row r="82" spans="3:15" ht="12">
      <c r="C82" s="24" t="s">
        <v>150</v>
      </c>
      <c r="D82" s="107" t="s">
        <v>460</v>
      </c>
      <c r="E82" s="98">
        <v>0</v>
      </c>
      <c r="F82" s="98">
        <v>0</v>
      </c>
      <c r="G82" s="98">
        <v>14</v>
      </c>
      <c r="H82" s="98">
        <v>42</v>
      </c>
      <c r="I82" s="98">
        <v>0</v>
      </c>
      <c r="J82" s="98">
        <v>0</v>
      </c>
      <c r="K82" s="98">
        <v>0</v>
      </c>
      <c r="L82" s="98">
        <v>0</v>
      </c>
      <c r="M82" s="98">
        <f aca="true" t="shared" si="13" ref="M82:M87">SUM(E82:L82)</f>
        <v>56</v>
      </c>
      <c r="N82" s="101"/>
      <c r="O82" s="102"/>
    </row>
    <row r="83" spans="3:15" ht="12">
      <c r="C83" s="24" t="s">
        <v>151</v>
      </c>
      <c r="D83" s="107" t="s">
        <v>675</v>
      </c>
      <c r="E83" s="98">
        <v>0</v>
      </c>
      <c r="F83" s="98">
        <v>0</v>
      </c>
      <c r="G83" s="98">
        <v>6</v>
      </c>
      <c r="H83" s="98">
        <v>7</v>
      </c>
      <c r="I83" s="98">
        <v>0</v>
      </c>
      <c r="J83" s="98">
        <v>0</v>
      </c>
      <c r="K83" s="98">
        <v>0</v>
      </c>
      <c r="L83" s="98">
        <v>0</v>
      </c>
      <c r="M83" s="98">
        <f t="shared" si="13"/>
        <v>13</v>
      </c>
      <c r="N83" s="101"/>
      <c r="O83" s="102"/>
    </row>
    <row r="84" spans="3:15" ht="12">
      <c r="C84" s="24" t="s">
        <v>152</v>
      </c>
      <c r="D84" s="107" t="s">
        <v>461</v>
      </c>
      <c r="E84" s="98">
        <v>0</v>
      </c>
      <c r="F84" s="98">
        <v>3</v>
      </c>
      <c r="G84" s="98">
        <v>4</v>
      </c>
      <c r="H84" s="98">
        <v>11</v>
      </c>
      <c r="I84" s="98">
        <v>0</v>
      </c>
      <c r="J84" s="98">
        <v>0</v>
      </c>
      <c r="K84" s="98">
        <v>0</v>
      </c>
      <c r="L84" s="98">
        <v>0</v>
      </c>
      <c r="M84" s="98">
        <f t="shared" si="13"/>
        <v>18</v>
      </c>
      <c r="N84" s="101"/>
      <c r="O84" s="102"/>
    </row>
    <row r="85" spans="3:15" ht="12">
      <c r="C85" s="24" t="s">
        <v>153</v>
      </c>
      <c r="D85" s="107" t="s">
        <v>676</v>
      </c>
      <c r="E85" s="98">
        <v>0</v>
      </c>
      <c r="F85" s="98">
        <v>3</v>
      </c>
      <c r="G85" s="98">
        <v>8</v>
      </c>
      <c r="H85" s="98">
        <v>13</v>
      </c>
      <c r="I85" s="98">
        <v>0</v>
      </c>
      <c r="J85" s="98">
        <v>0</v>
      </c>
      <c r="K85" s="98">
        <v>0</v>
      </c>
      <c r="L85" s="98">
        <v>0</v>
      </c>
      <c r="M85" s="98">
        <f t="shared" si="13"/>
        <v>24</v>
      </c>
      <c r="N85" s="101"/>
      <c r="O85" s="102"/>
    </row>
    <row r="86" spans="3:15" ht="12">
      <c r="C86" s="105" t="s">
        <v>607</v>
      </c>
      <c r="D86" s="107" t="s">
        <v>608</v>
      </c>
      <c r="E86" s="98">
        <v>0</v>
      </c>
      <c r="F86" s="98">
        <v>3</v>
      </c>
      <c r="G86" s="98">
        <v>2</v>
      </c>
      <c r="H86" s="98">
        <v>5</v>
      </c>
      <c r="I86" s="98">
        <v>0</v>
      </c>
      <c r="J86" s="98">
        <v>0</v>
      </c>
      <c r="K86" s="98">
        <v>0</v>
      </c>
      <c r="L86" s="98">
        <v>0</v>
      </c>
      <c r="M86" s="98">
        <f t="shared" si="13"/>
        <v>10</v>
      </c>
      <c r="N86" s="101"/>
      <c r="O86" s="102"/>
    </row>
    <row r="87" spans="3:15" ht="12">
      <c r="C87" s="24" t="s">
        <v>141</v>
      </c>
      <c r="D87" s="103" t="s">
        <v>142</v>
      </c>
      <c r="E87" s="98">
        <v>0</v>
      </c>
      <c r="F87" s="98">
        <v>1</v>
      </c>
      <c r="G87" s="98">
        <v>5</v>
      </c>
      <c r="H87" s="98">
        <v>8</v>
      </c>
      <c r="I87" s="98">
        <v>0</v>
      </c>
      <c r="J87" s="98">
        <v>0</v>
      </c>
      <c r="K87" s="98">
        <v>0</v>
      </c>
      <c r="L87" s="98">
        <v>0</v>
      </c>
      <c r="M87" s="98">
        <f t="shared" si="13"/>
        <v>14</v>
      </c>
      <c r="N87" s="101"/>
      <c r="O87" s="102"/>
    </row>
    <row r="88" spans="3:15" ht="12">
      <c r="C88" s="24" t="s">
        <v>143</v>
      </c>
      <c r="D88" s="107" t="s">
        <v>455</v>
      </c>
      <c r="E88" s="98">
        <v>0</v>
      </c>
      <c r="F88" s="98">
        <v>1</v>
      </c>
      <c r="G88" s="98">
        <v>2</v>
      </c>
      <c r="H88" s="98">
        <v>4</v>
      </c>
      <c r="I88" s="98">
        <v>0</v>
      </c>
      <c r="J88" s="98">
        <v>0</v>
      </c>
      <c r="K88" s="98">
        <v>0</v>
      </c>
      <c r="L88" s="98">
        <v>0</v>
      </c>
      <c r="M88" s="98">
        <f aca="true" t="shared" si="14" ref="M88:M93">SUM(E88:L88)</f>
        <v>7</v>
      </c>
      <c r="N88" s="101"/>
      <c r="O88" s="102"/>
    </row>
    <row r="89" spans="3:15" ht="12">
      <c r="C89" s="24" t="s">
        <v>144</v>
      </c>
      <c r="D89" s="107" t="s">
        <v>456</v>
      </c>
      <c r="E89" s="98">
        <v>0</v>
      </c>
      <c r="F89" s="98">
        <v>0</v>
      </c>
      <c r="G89" s="98">
        <v>2</v>
      </c>
      <c r="H89" s="98">
        <v>9</v>
      </c>
      <c r="I89" s="98">
        <v>0</v>
      </c>
      <c r="J89" s="98">
        <v>0</v>
      </c>
      <c r="K89" s="98">
        <v>0</v>
      </c>
      <c r="L89" s="98">
        <v>0</v>
      </c>
      <c r="M89" s="98">
        <f t="shared" si="14"/>
        <v>11</v>
      </c>
      <c r="N89" s="101"/>
      <c r="O89" s="102"/>
    </row>
    <row r="90" spans="3:15" ht="12">
      <c r="C90" s="24" t="s">
        <v>145</v>
      </c>
      <c r="D90" s="103" t="s">
        <v>146</v>
      </c>
      <c r="E90" s="98">
        <v>0</v>
      </c>
      <c r="F90" s="98">
        <v>0</v>
      </c>
      <c r="G90" s="98">
        <v>0</v>
      </c>
      <c r="H90" s="98">
        <v>0</v>
      </c>
      <c r="I90" s="98">
        <v>0</v>
      </c>
      <c r="J90" s="98">
        <v>6</v>
      </c>
      <c r="K90" s="98">
        <v>0</v>
      </c>
      <c r="L90" s="98">
        <v>0</v>
      </c>
      <c r="M90" s="98">
        <f t="shared" si="14"/>
        <v>6</v>
      </c>
      <c r="N90" s="101"/>
      <c r="O90" s="102"/>
    </row>
    <row r="91" spans="3:15" ht="12">
      <c r="C91" s="24" t="s">
        <v>147</v>
      </c>
      <c r="D91" s="107" t="s">
        <v>457</v>
      </c>
      <c r="E91" s="98">
        <v>0</v>
      </c>
      <c r="F91" s="98">
        <v>0</v>
      </c>
      <c r="G91" s="98">
        <v>0</v>
      </c>
      <c r="H91" s="98">
        <v>0</v>
      </c>
      <c r="I91" s="98">
        <v>0</v>
      </c>
      <c r="J91" s="98">
        <v>11</v>
      </c>
      <c r="K91" s="98">
        <v>0</v>
      </c>
      <c r="L91" s="98">
        <v>0</v>
      </c>
      <c r="M91" s="98">
        <f t="shared" si="14"/>
        <v>11</v>
      </c>
      <c r="N91" s="101"/>
      <c r="O91" s="102"/>
    </row>
    <row r="92" spans="3:15" ht="12">
      <c r="C92" s="24" t="s">
        <v>148</v>
      </c>
      <c r="D92" s="107" t="s">
        <v>458</v>
      </c>
      <c r="E92" s="98">
        <v>0</v>
      </c>
      <c r="F92" s="98">
        <v>0</v>
      </c>
      <c r="G92" s="98">
        <v>0</v>
      </c>
      <c r="H92" s="98">
        <v>0</v>
      </c>
      <c r="I92" s="98">
        <v>0</v>
      </c>
      <c r="J92" s="98">
        <v>4</v>
      </c>
      <c r="K92" s="98">
        <v>0</v>
      </c>
      <c r="L92" s="98">
        <v>0</v>
      </c>
      <c r="M92" s="98">
        <f t="shared" si="14"/>
        <v>4</v>
      </c>
      <c r="N92" s="101"/>
      <c r="O92" s="102"/>
    </row>
    <row r="93" spans="3:15" ht="12">
      <c r="C93" s="24" t="s">
        <v>149</v>
      </c>
      <c r="D93" s="107" t="s">
        <v>459</v>
      </c>
      <c r="E93" s="98">
        <v>0</v>
      </c>
      <c r="F93" s="98">
        <v>0</v>
      </c>
      <c r="G93" s="98">
        <v>0</v>
      </c>
      <c r="H93" s="98">
        <v>0</v>
      </c>
      <c r="I93" s="98">
        <v>0</v>
      </c>
      <c r="J93" s="98">
        <v>32</v>
      </c>
      <c r="K93" s="98">
        <v>0</v>
      </c>
      <c r="L93" s="98">
        <v>0</v>
      </c>
      <c r="M93" s="98">
        <f t="shared" si="14"/>
        <v>32</v>
      </c>
      <c r="N93" s="101"/>
      <c r="O93" s="102"/>
    </row>
    <row r="94" spans="2:15" ht="12">
      <c r="B94" s="92" t="s">
        <v>462</v>
      </c>
      <c r="D94" s="103"/>
      <c r="E94" s="98">
        <f>SUM(E82:E93)</f>
        <v>0</v>
      </c>
      <c r="F94" s="98">
        <f aca="true" t="shared" si="15" ref="F94:L94">SUM(F82:F93)</f>
        <v>11</v>
      </c>
      <c r="G94" s="98">
        <f t="shared" si="15"/>
        <v>43</v>
      </c>
      <c r="H94" s="98">
        <f t="shared" si="15"/>
        <v>99</v>
      </c>
      <c r="I94" s="98">
        <f t="shared" si="15"/>
        <v>0</v>
      </c>
      <c r="J94" s="98">
        <f t="shared" si="15"/>
        <v>53</v>
      </c>
      <c r="K94" s="98">
        <f t="shared" si="15"/>
        <v>0</v>
      </c>
      <c r="L94" s="98">
        <f t="shared" si="15"/>
        <v>0</v>
      </c>
      <c r="M94" s="98">
        <f>SUM(M82:M93)</f>
        <v>206</v>
      </c>
      <c r="N94" s="101"/>
      <c r="O94" s="102"/>
    </row>
    <row r="95" spans="1:15" ht="12">
      <c r="A95" s="97" t="s">
        <v>553</v>
      </c>
      <c r="D95" s="103"/>
      <c r="E95" s="98">
        <f aca="true" t="shared" si="16" ref="E95:L95">E100+E106+E113+E122+E131+E138+E144+E153+E163+E166+E172+E180+E189+E197+E215+E221+E227+E229</f>
        <v>25</v>
      </c>
      <c r="F95" s="98">
        <f t="shared" si="16"/>
        <v>142</v>
      </c>
      <c r="G95" s="98">
        <f t="shared" si="16"/>
        <v>464</v>
      </c>
      <c r="H95" s="98">
        <f t="shared" si="16"/>
        <v>947</v>
      </c>
      <c r="I95" s="98">
        <f t="shared" si="16"/>
        <v>0</v>
      </c>
      <c r="J95" s="98">
        <f t="shared" si="16"/>
        <v>408</v>
      </c>
      <c r="K95" s="98">
        <f t="shared" si="16"/>
        <v>12</v>
      </c>
      <c r="L95" s="98">
        <f t="shared" si="16"/>
        <v>91</v>
      </c>
      <c r="M95" s="98">
        <f>M100+M106+M113+M122+M131+M138+M144+M153+M163+M166+M172+M180+M189+M197+M215+M221+M227+M229</f>
        <v>2089</v>
      </c>
      <c r="N95" s="101"/>
      <c r="O95" s="102"/>
    </row>
    <row r="96" spans="2:15" ht="12">
      <c r="B96" s="92" t="s">
        <v>32</v>
      </c>
      <c r="D96" s="108"/>
      <c r="N96" s="101"/>
      <c r="O96" s="102"/>
    </row>
    <row r="97" spans="3:15" ht="12">
      <c r="C97" s="24" t="s">
        <v>154</v>
      </c>
      <c r="D97" s="103" t="s">
        <v>543</v>
      </c>
      <c r="E97" s="98">
        <v>0</v>
      </c>
      <c r="F97" s="98">
        <v>1</v>
      </c>
      <c r="G97" s="98">
        <v>1</v>
      </c>
      <c r="H97" s="98">
        <v>5</v>
      </c>
      <c r="I97" s="98">
        <v>0</v>
      </c>
      <c r="J97" s="98">
        <v>0</v>
      </c>
      <c r="K97" s="98">
        <v>0</v>
      </c>
      <c r="L97" s="98">
        <v>0</v>
      </c>
      <c r="M97" s="98">
        <f>SUM(E97:L97)</f>
        <v>7</v>
      </c>
      <c r="N97" s="101"/>
      <c r="O97" s="102"/>
    </row>
    <row r="98" spans="3:15" ht="12">
      <c r="C98" s="24" t="s">
        <v>588</v>
      </c>
      <c r="D98" s="103" t="s">
        <v>615</v>
      </c>
      <c r="E98" s="98">
        <v>0</v>
      </c>
      <c r="F98" s="98">
        <v>2</v>
      </c>
      <c r="G98" s="98">
        <v>2</v>
      </c>
      <c r="H98" s="98">
        <v>0</v>
      </c>
      <c r="I98" s="98">
        <v>0</v>
      </c>
      <c r="J98" s="98">
        <v>0</v>
      </c>
      <c r="K98" s="98">
        <v>0</v>
      </c>
      <c r="L98" s="98">
        <v>0</v>
      </c>
      <c r="M98" s="98">
        <f>SUM(E98:L98)</f>
        <v>4</v>
      </c>
      <c r="N98" s="101"/>
      <c r="O98" s="102"/>
    </row>
    <row r="99" spans="3:15" ht="12">
      <c r="C99" s="24" t="s">
        <v>589</v>
      </c>
      <c r="D99" s="103" t="s">
        <v>614</v>
      </c>
      <c r="E99" s="98">
        <v>1</v>
      </c>
      <c r="F99" s="98">
        <v>0</v>
      </c>
      <c r="G99" s="98">
        <v>3</v>
      </c>
      <c r="H99" s="98">
        <v>0</v>
      </c>
      <c r="I99" s="98">
        <v>0</v>
      </c>
      <c r="J99" s="98">
        <v>0</v>
      </c>
      <c r="K99" s="98">
        <v>0</v>
      </c>
      <c r="L99" s="98">
        <v>0</v>
      </c>
      <c r="M99" s="98">
        <f>SUM(E99:L99)</f>
        <v>4</v>
      </c>
      <c r="N99" s="101"/>
      <c r="O99" s="102"/>
    </row>
    <row r="100" spans="2:15" ht="12">
      <c r="B100" s="92" t="s">
        <v>155</v>
      </c>
      <c r="D100" s="103"/>
      <c r="E100" s="98">
        <f aca="true" t="shared" si="17" ref="E100:M100">SUM(E97:E99)</f>
        <v>1</v>
      </c>
      <c r="F100" s="98">
        <f t="shared" si="17"/>
        <v>3</v>
      </c>
      <c r="G100" s="98">
        <f t="shared" si="17"/>
        <v>6</v>
      </c>
      <c r="H100" s="98">
        <f t="shared" si="17"/>
        <v>5</v>
      </c>
      <c r="I100" s="98">
        <f t="shared" si="17"/>
        <v>0</v>
      </c>
      <c r="J100" s="98">
        <f t="shared" si="17"/>
        <v>0</v>
      </c>
      <c r="K100" s="98">
        <f t="shared" si="17"/>
        <v>0</v>
      </c>
      <c r="L100" s="98">
        <f t="shared" si="17"/>
        <v>0</v>
      </c>
      <c r="M100" s="98">
        <f t="shared" si="17"/>
        <v>15</v>
      </c>
      <c r="N100" s="101"/>
      <c r="O100" s="102"/>
    </row>
    <row r="101" spans="2:15" ht="12">
      <c r="B101" s="92" t="s">
        <v>33</v>
      </c>
      <c r="D101" s="103"/>
      <c r="N101" s="101"/>
      <c r="O101" s="102"/>
    </row>
    <row r="102" spans="3:15" ht="12">
      <c r="C102" s="24" t="s">
        <v>156</v>
      </c>
      <c r="D102" s="103" t="s">
        <v>157</v>
      </c>
      <c r="E102" s="98">
        <v>0</v>
      </c>
      <c r="F102" s="98">
        <v>5</v>
      </c>
      <c r="G102" s="98">
        <v>8</v>
      </c>
      <c r="H102" s="98">
        <v>8</v>
      </c>
      <c r="I102" s="98">
        <v>0</v>
      </c>
      <c r="J102" s="98">
        <v>20</v>
      </c>
      <c r="K102" s="98">
        <v>0</v>
      </c>
      <c r="L102" s="98">
        <v>0</v>
      </c>
      <c r="M102" s="98">
        <f>SUM(E102:L102)</f>
        <v>41</v>
      </c>
      <c r="N102" s="101"/>
      <c r="O102" s="102"/>
    </row>
    <row r="103" spans="3:15" ht="12">
      <c r="C103" s="24" t="s">
        <v>158</v>
      </c>
      <c r="D103" s="103" t="s">
        <v>159</v>
      </c>
      <c r="E103" s="98">
        <v>0</v>
      </c>
      <c r="F103" s="98">
        <v>0</v>
      </c>
      <c r="G103" s="98">
        <v>3</v>
      </c>
      <c r="H103" s="98">
        <v>5</v>
      </c>
      <c r="I103" s="98">
        <v>0</v>
      </c>
      <c r="J103" s="98">
        <v>0</v>
      </c>
      <c r="K103" s="98">
        <v>0</v>
      </c>
      <c r="L103" s="98">
        <v>0</v>
      </c>
      <c r="M103" s="98">
        <f>SUM(E103:L103)</f>
        <v>8</v>
      </c>
      <c r="N103" s="101"/>
      <c r="O103" s="102"/>
    </row>
    <row r="104" spans="3:15" ht="12">
      <c r="C104" s="105" t="s">
        <v>605</v>
      </c>
      <c r="D104" s="103" t="s">
        <v>616</v>
      </c>
      <c r="E104" s="98">
        <v>0</v>
      </c>
      <c r="F104" s="98">
        <v>0</v>
      </c>
      <c r="G104" s="98">
        <v>0</v>
      </c>
      <c r="H104" s="98">
        <v>0</v>
      </c>
      <c r="I104" s="98">
        <v>0</v>
      </c>
      <c r="J104" s="98">
        <v>11</v>
      </c>
      <c r="K104" s="98">
        <v>0</v>
      </c>
      <c r="L104" s="98">
        <v>0</v>
      </c>
      <c r="M104" s="98">
        <f>SUM(E104:L104)</f>
        <v>11</v>
      </c>
      <c r="N104" s="101"/>
      <c r="O104" s="102"/>
    </row>
    <row r="105" spans="3:15" ht="12">
      <c r="C105" s="105" t="s">
        <v>606</v>
      </c>
      <c r="D105" s="103" t="s">
        <v>617</v>
      </c>
      <c r="E105" s="98">
        <v>0</v>
      </c>
      <c r="F105" s="98">
        <v>0</v>
      </c>
      <c r="G105" s="98">
        <v>0</v>
      </c>
      <c r="H105" s="98">
        <v>0</v>
      </c>
      <c r="I105" s="98">
        <v>0</v>
      </c>
      <c r="J105" s="98">
        <v>13</v>
      </c>
      <c r="K105" s="98">
        <v>0</v>
      </c>
      <c r="L105" s="98">
        <v>0</v>
      </c>
      <c r="M105" s="98">
        <f>SUM(E105:L105)</f>
        <v>13</v>
      </c>
      <c r="N105" s="101"/>
      <c r="O105" s="102"/>
    </row>
    <row r="106" spans="2:15" ht="12">
      <c r="B106" s="92" t="s">
        <v>463</v>
      </c>
      <c r="D106" s="103"/>
      <c r="E106" s="98">
        <f aca="true" t="shared" si="18" ref="E106:M106">SUM(E102:E105)</f>
        <v>0</v>
      </c>
      <c r="F106" s="98">
        <f t="shared" si="18"/>
        <v>5</v>
      </c>
      <c r="G106" s="98">
        <f t="shared" si="18"/>
        <v>11</v>
      </c>
      <c r="H106" s="98">
        <f t="shared" si="18"/>
        <v>13</v>
      </c>
      <c r="I106" s="98">
        <f t="shared" si="18"/>
        <v>0</v>
      </c>
      <c r="J106" s="98">
        <f t="shared" si="18"/>
        <v>44</v>
      </c>
      <c r="K106" s="98">
        <f t="shared" si="18"/>
        <v>0</v>
      </c>
      <c r="L106" s="98">
        <f t="shared" si="18"/>
        <v>0</v>
      </c>
      <c r="M106" s="98">
        <f t="shared" si="18"/>
        <v>73</v>
      </c>
      <c r="N106" s="101"/>
      <c r="O106" s="102"/>
    </row>
    <row r="107" spans="2:15" ht="12">
      <c r="B107" s="92" t="s">
        <v>464</v>
      </c>
      <c r="D107" s="103"/>
      <c r="N107" s="101"/>
      <c r="O107" s="102"/>
    </row>
    <row r="108" spans="3:15" ht="12">
      <c r="C108" s="24" t="s">
        <v>162</v>
      </c>
      <c r="D108" s="107" t="s">
        <v>465</v>
      </c>
      <c r="E108" s="98">
        <v>0</v>
      </c>
      <c r="F108" s="98">
        <v>0</v>
      </c>
      <c r="G108" s="98">
        <v>0</v>
      </c>
      <c r="H108" s="98">
        <v>0</v>
      </c>
      <c r="I108" s="98">
        <v>0</v>
      </c>
      <c r="J108" s="98">
        <v>94</v>
      </c>
      <c r="K108" s="98">
        <v>0</v>
      </c>
      <c r="L108" s="98">
        <v>0</v>
      </c>
      <c r="M108" s="98">
        <f>SUM(E108:L108)</f>
        <v>94</v>
      </c>
      <c r="N108" s="101"/>
      <c r="O108" s="102"/>
    </row>
    <row r="109" spans="3:15" ht="12">
      <c r="C109" s="24" t="s">
        <v>163</v>
      </c>
      <c r="D109" s="107" t="s">
        <v>466</v>
      </c>
      <c r="E109" s="98">
        <v>0</v>
      </c>
      <c r="F109" s="98">
        <v>0</v>
      </c>
      <c r="G109" s="98">
        <v>1</v>
      </c>
      <c r="H109" s="98">
        <v>6</v>
      </c>
      <c r="I109" s="98">
        <v>0</v>
      </c>
      <c r="J109" s="98">
        <v>0</v>
      </c>
      <c r="K109" s="98">
        <v>0</v>
      </c>
      <c r="L109" s="98">
        <v>0</v>
      </c>
      <c r="M109" s="98">
        <f>SUM(E109:L109)</f>
        <v>7</v>
      </c>
      <c r="N109" s="101"/>
      <c r="O109" s="102"/>
    </row>
    <row r="110" spans="3:15" ht="12">
      <c r="C110" s="24" t="s">
        <v>164</v>
      </c>
      <c r="D110" s="107" t="s">
        <v>467</v>
      </c>
      <c r="E110" s="98">
        <v>0</v>
      </c>
      <c r="F110" s="98">
        <v>9</v>
      </c>
      <c r="G110" s="98">
        <v>31</v>
      </c>
      <c r="H110" s="98">
        <v>32</v>
      </c>
      <c r="I110" s="98">
        <v>0</v>
      </c>
      <c r="J110" s="98">
        <v>0</v>
      </c>
      <c r="K110" s="98">
        <v>0</v>
      </c>
      <c r="L110" s="98">
        <v>0</v>
      </c>
      <c r="M110" s="98">
        <f>SUM(E110:L110)</f>
        <v>72</v>
      </c>
      <c r="N110" s="101"/>
      <c r="O110" s="102"/>
    </row>
    <row r="111" spans="3:15" ht="12">
      <c r="C111" s="24" t="s">
        <v>590</v>
      </c>
      <c r="D111" s="107" t="s">
        <v>618</v>
      </c>
      <c r="E111" s="98">
        <v>0</v>
      </c>
      <c r="F111" s="98">
        <v>0</v>
      </c>
      <c r="G111" s="98">
        <v>0</v>
      </c>
      <c r="H111" s="98">
        <v>0</v>
      </c>
      <c r="I111" s="98">
        <v>0</v>
      </c>
      <c r="J111" s="98">
        <v>3</v>
      </c>
      <c r="K111" s="98">
        <v>0</v>
      </c>
      <c r="L111" s="98">
        <v>0</v>
      </c>
      <c r="M111" s="98">
        <f>SUM(E111:L111)</f>
        <v>3</v>
      </c>
      <c r="N111" s="101"/>
      <c r="O111" s="102"/>
    </row>
    <row r="112" spans="3:15" ht="12">
      <c r="C112" s="24" t="s">
        <v>160</v>
      </c>
      <c r="D112" s="103" t="s">
        <v>161</v>
      </c>
      <c r="E112" s="98">
        <v>0</v>
      </c>
      <c r="F112" s="98">
        <v>0</v>
      </c>
      <c r="G112" s="98">
        <v>0</v>
      </c>
      <c r="H112" s="98">
        <v>0</v>
      </c>
      <c r="I112" s="98">
        <v>0</v>
      </c>
      <c r="J112" s="98">
        <v>0</v>
      </c>
      <c r="K112" s="98">
        <v>0</v>
      </c>
      <c r="L112" s="98">
        <v>18</v>
      </c>
      <c r="M112" s="98">
        <f>SUM(E112:L112)</f>
        <v>18</v>
      </c>
      <c r="N112" s="101"/>
      <c r="O112" s="102"/>
    </row>
    <row r="113" spans="2:15" ht="12">
      <c r="B113" s="92" t="s">
        <v>468</v>
      </c>
      <c r="D113" s="103"/>
      <c r="E113" s="98">
        <f aca="true" t="shared" si="19" ref="E113:M113">SUM(E108:E112)</f>
        <v>0</v>
      </c>
      <c r="F113" s="98">
        <f t="shared" si="19"/>
        <v>9</v>
      </c>
      <c r="G113" s="98">
        <f t="shared" si="19"/>
        <v>32</v>
      </c>
      <c r="H113" s="98">
        <f t="shared" si="19"/>
        <v>38</v>
      </c>
      <c r="I113" s="98">
        <f t="shared" si="19"/>
        <v>0</v>
      </c>
      <c r="J113" s="98">
        <f t="shared" si="19"/>
        <v>97</v>
      </c>
      <c r="K113" s="98">
        <f t="shared" si="19"/>
        <v>0</v>
      </c>
      <c r="L113" s="98">
        <f t="shared" si="19"/>
        <v>18</v>
      </c>
      <c r="M113" s="98">
        <f t="shared" si="19"/>
        <v>194</v>
      </c>
      <c r="N113" s="101"/>
      <c r="O113" s="102"/>
    </row>
    <row r="114" spans="2:15" ht="12">
      <c r="B114" s="92" t="s">
        <v>34</v>
      </c>
      <c r="D114" s="103"/>
      <c r="N114" s="101"/>
      <c r="O114" s="102"/>
    </row>
    <row r="115" spans="3:15" ht="12">
      <c r="C115" s="24" t="s">
        <v>169</v>
      </c>
      <c r="D115" s="107" t="s">
        <v>471</v>
      </c>
      <c r="E115" s="98">
        <v>0</v>
      </c>
      <c r="F115" s="98">
        <v>0</v>
      </c>
      <c r="G115" s="98">
        <v>3</v>
      </c>
      <c r="H115" s="98">
        <v>18</v>
      </c>
      <c r="I115" s="98">
        <v>0</v>
      </c>
      <c r="J115" s="98">
        <v>0</v>
      </c>
      <c r="K115" s="98">
        <v>0</v>
      </c>
      <c r="L115" s="98">
        <v>0</v>
      </c>
      <c r="M115" s="98">
        <f aca="true" t="shared" si="20" ref="M115:M121">SUM(E115:L115)</f>
        <v>21</v>
      </c>
      <c r="N115" s="101"/>
      <c r="O115" s="102"/>
    </row>
    <row r="116" spans="3:15" ht="12">
      <c r="C116" s="24" t="s">
        <v>592</v>
      </c>
      <c r="D116" s="107" t="s">
        <v>619</v>
      </c>
      <c r="E116" s="98">
        <v>0</v>
      </c>
      <c r="F116" s="98">
        <v>0</v>
      </c>
      <c r="G116" s="98">
        <v>4</v>
      </c>
      <c r="H116" s="98">
        <v>3</v>
      </c>
      <c r="I116" s="98">
        <v>0</v>
      </c>
      <c r="J116" s="98">
        <v>0</v>
      </c>
      <c r="K116" s="98">
        <v>0</v>
      </c>
      <c r="L116" s="98">
        <v>0</v>
      </c>
      <c r="M116" s="98">
        <f t="shared" si="20"/>
        <v>7</v>
      </c>
      <c r="N116" s="101"/>
      <c r="O116" s="102"/>
    </row>
    <row r="117" spans="3:15" ht="12">
      <c r="C117" s="24" t="s">
        <v>593</v>
      </c>
      <c r="D117" s="107" t="s">
        <v>620</v>
      </c>
      <c r="E117" s="98">
        <v>0</v>
      </c>
      <c r="F117" s="98">
        <v>0</v>
      </c>
      <c r="G117" s="98">
        <v>0</v>
      </c>
      <c r="H117" s="98">
        <v>2</v>
      </c>
      <c r="I117" s="98">
        <v>0</v>
      </c>
      <c r="J117" s="98">
        <v>0</v>
      </c>
      <c r="K117" s="98">
        <v>0</v>
      </c>
      <c r="L117" s="98">
        <v>0</v>
      </c>
      <c r="M117" s="98">
        <f t="shared" si="20"/>
        <v>2</v>
      </c>
      <c r="N117" s="101"/>
      <c r="O117" s="102"/>
    </row>
    <row r="118" spans="3:15" ht="12">
      <c r="C118" s="24" t="s">
        <v>165</v>
      </c>
      <c r="D118" s="103" t="s">
        <v>166</v>
      </c>
      <c r="E118" s="98">
        <v>0</v>
      </c>
      <c r="F118" s="98">
        <v>0</v>
      </c>
      <c r="G118" s="98">
        <v>0</v>
      </c>
      <c r="H118" s="98">
        <v>0</v>
      </c>
      <c r="I118" s="98">
        <v>0</v>
      </c>
      <c r="J118" s="98">
        <v>4</v>
      </c>
      <c r="K118" s="98">
        <v>0</v>
      </c>
      <c r="L118" s="98">
        <v>0</v>
      </c>
      <c r="M118" s="98">
        <f t="shared" si="20"/>
        <v>4</v>
      </c>
      <c r="N118" s="101"/>
      <c r="O118" s="102"/>
    </row>
    <row r="119" spans="3:15" ht="12">
      <c r="C119" s="24" t="s">
        <v>591</v>
      </c>
      <c r="D119" s="103" t="s">
        <v>633</v>
      </c>
      <c r="E119" s="98">
        <v>0</v>
      </c>
      <c r="F119" s="98">
        <v>0</v>
      </c>
      <c r="G119" s="98">
        <v>0</v>
      </c>
      <c r="H119" s="98">
        <v>0</v>
      </c>
      <c r="I119" s="98">
        <v>0</v>
      </c>
      <c r="J119" s="98">
        <v>1</v>
      </c>
      <c r="K119" s="98">
        <v>0</v>
      </c>
      <c r="L119" s="98">
        <v>0</v>
      </c>
      <c r="M119" s="98">
        <f t="shared" si="20"/>
        <v>1</v>
      </c>
      <c r="N119" s="101"/>
      <c r="O119" s="102"/>
    </row>
    <row r="120" spans="3:15" ht="12">
      <c r="C120" s="24" t="s">
        <v>167</v>
      </c>
      <c r="D120" s="107" t="s">
        <v>469</v>
      </c>
      <c r="E120" s="98">
        <v>0</v>
      </c>
      <c r="F120" s="98">
        <v>0</v>
      </c>
      <c r="G120" s="98">
        <v>0</v>
      </c>
      <c r="H120" s="98">
        <v>0</v>
      </c>
      <c r="I120" s="98">
        <v>0</v>
      </c>
      <c r="J120" s="98">
        <v>3</v>
      </c>
      <c r="K120" s="98">
        <v>0</v>
      </c>
      <c r="L120" s="98">
        <v>0</v>
      </c>
      <c r="M120" s="98">
        <f t="shared" si="20"/>
        <v>3</v>
      </c>
      <c r="N120" s="101"/>
      <c r="O120" s="102"/>
    </row>
    <row r="121" spans="3:15" ht="12">
      <c r="C121" s="24" t="s">
        <v>168</v>
      </c>
      <c r="D121" s="107" t="s">
        <v>470</v>
      </c>
      <c r="E121" s="98">
        <v>0</v>
      </c>
      <c r="F121" s="98">
        <v>0</v>
      </c>
      <c r="G121" s="98">
        <v>0</v>
      </c>
      <c r="H121" s="98">
        <v>0</v>
      </c>
      <c r="I121" s="98">
        <v>0</v>
      </c>
      <c r="J121" s="98">
        <v>0</v>
      </c>
      <c r="K121" s="98">
        <v>0</v>
      </c>
      <c r="L121" s="98">
        <v>0</v>
      </c>
      <c r="M121" s="98">
        <f t="shared" si="20"/>
        <v>0</v>
      </c>
      <c r="N121" s="101"/>
      <c r="O121" s="102"/>
    </row>
    <row r="122" spans="2:15" ht="12">
      <c r="B122" s="92" t="s">
        <v>472</v>
      </c>
      <c r="D122" s="103"/>
      <c r="E122" s="98">
        <f aca="true" t="shared" si="21" ref="E122:M122">SUM(E115:E121)</f>
        <v>0</v>
      </c>
      <c r="F122" s="98">
        <f t="shared" si="21"/>
        <v>0</v>
      </c>
      <c r="G122" s="98">
        <f t="shared" si="21"/>
        <v>7</v>
      </c>
      <c r="H122" s="98">
        <f t="shared" si="21"/>
        <v>23</v>
      </c>
      <c r="I122" s="98">
        <f t="shared" si="21"/>
        <v>0</v>
      </c>
      <c r="J122" s="98">
        <f t="shared" si="21"/>
        <v>8</v>
      </c>
      <c r="K122" s="98">
        <f t="shared" si="21"/>
        <v>0</v>
      </c>
      <c r="L122" s="98">
        <f t="shared" si="21"/>
        <v>0</v>
      </c>
      <c r="M122" s="98">
        <f t="shared" si="21"/>
        <v>38</v>
      </c>
      <c r="N122" s="101"/>
      <c r="O122" s="102"/>
    </row>
    <row r="123" spans="2:15" ht="12">
      <c r="B123" s="92" t="s">
        <v>35</v>
      </c>
      <c r="D123" s="103"/>
      <c r="N123" s="101"/>
      <c r="O123" s="102"/>
    </row>
    <row r="124" spans="3:15" ht="12">
      <c r="C124" s="24" t="s">
        <v>175</v>
      </c>
      <c r="D124" s="103" t="s">
        <v>176</v>
      </c>
      <c r="E124" s="98">
        <v>0</v>
      </c>
      <c r="F124" s="98">
        <v>6</v>
      </c>
      <c r="G124" s="98">
        <v>26</v>
      </c>
      <c r="H124" s="98">
        <v>35</v>
      </c>
      <c r="I124" s="98">
        <v>0</v>
      </c>
      <c r="J124" s="98">
        <v>15</v>
      </c>
      <c r="K124" s="98">
        <v>0</v>
      </c>
      <c r="L124" s="98">
        <v>0</v>
      </c>
      <c r="M124" s="98">
        <f aca="true" t="shared" si="22" ref="M124:M130">SUM(E124:L124)</f>
        <v>82</v>
      </c>
      <c r="N124" s="101"/>
      <c r="O124" s="102"/>
    </row>
    <row r="125" spans="3:15" ht="12">
      <c r="C125" s="24" t="s">
        <v>177</v>
      </c>
      <c r="D125" s="103" t="s">
        <v>178</v>
      </c>
      <c r="E125" s="98">
        <v>0</v>
      </c>
      <c r="F125" s="98">
        <v>0</v>
      </c>
      <c r="G125" s="98">
        <v>4</v>
      </c>
      <c r="H125" s="98">
        <v>17</v>
      </c>
      <c r="I125" s="98">
        <v>0</v>
      </c>
      <c r="J125" s="98">
        <v>0</v>
      </c>
      <c r="K125" s="98">
        <v>0</v>
      </c>
      <c r="L125" s="98">
        <v>0</v>
      </c>
      <c r="M125" s="98">
        <f t="shared" si="22"/>
        <v>21</v>
      </c>
      <c r="N125" s="101"/>
      <c r="O125" s="102"/>
    </row>
    <row r="126" spans="3:15" ht="12">
      <c r="C126" s="24" t="s">
        <v>179</v>
      </c>
      <c r="D126" s="106" t="s">
        <v>180</v>
      </c>
      <c r="E126" s="98">
        <v>0</v>
      </c>
      <c r="F126" s="98">
        <v>7</v>
      </c>
      <c r="G126" s="98">
        <v>22</v>
      </c>
      <c r="H126" s="98">
        <v>84</v>
      </c>
      <c r="I126" s="98">
        <v>0</v>
      </c>
      <c r="J126" s="98">
        <v>0</v>
      </c>
      <c r="K126" s="98">
        <v>0</v>
      </c>
      <c r="L126" s="98">
        <v>0</v>
      </c>
      <c r="M126" s="98">
        <f t="shared" si="22"/>
        <v>113</v>
      </c>
      <c r="N126" s="101"/>
      <c r="O126" s="102"/>
    </row>
    <row r="127" spans="3:15" ht="12">
      <c r="C127" s="24" t="s">
        <v>172</v>
      </c>
      <c r="D127" s="103" t="s">
        <v>173</v>
      </c>
      <c r="E127" s="98">
        <v>0</v>
      </c>
      <c r="F127" s="98">
        <v>0</v>
      </c>
      <c r="G127" s="98">
        <v>0</v>
      </c>
      <c r="H127" s="98">
        <v>0</v>
      </c>
      <c r="I127" s="98">
        <v>0</v>
      </c>
      <c r="J127" s="98">
        <v>3</v>
      </c>
      <c r="K127" s="98">
        <v>0</v>
      </c>
      <c r="L127" s="98">
        <v>0</v>
      </c>
      <c r="M127" s="98">
        <f t="shared" si="22"/>
        <v>3</v>
      </c>
      <c r="N127" s="101"/>
      <c r="O127" s="102"/>
    </row>
    <row r="128" spans="3:15" ht="12">
      <c r="C128" s="24" t="s">
        <v>594</v>
      </c>
      <c r="D128" s="103" t="s">
        <v>621</v>
      </c>
      <c r="E128" s="98">
        <v>0</v>
      </c>
      <c r="F128" s="98">
        <v>0</v>
      </c>
      <c r="G128" s="98">
        <v>0</v>
      </c>
      <c r="H128" s="98">
        <v>0</v>
      </c>
      <c r="I128" s="98">
        <v>0</v>
      </c>
      <c r="J128" s="98">
        <v>0</v>
      </c>
      <c r="K128" s="98">
        <v>0</v>
      </c>
      <c r="L128" s="98">
        <v>0</v>
      </c>
      <c r="M128" s="98">
        <f t="shared" si="22"/>
        <v>0</v>
      </c>
      <c r="N128" s="101"/>
      <c r="O128" s="102"/>
    </row>
    <row r="129" spans="3:15" ht="12">
      <c r="C129" s="24" t="s">
        <v>170</v>
      </c>
      <c r="D129" s="103" t="s">
        <v>171</v>
      </c>
      <c r="E129" s="98">
        <v>0</v>
      </c>
      <c r="F129" s="98">
        <v>0</v>
      </c>
      <c r="G129" s="98">
        <v>0</v>
      </c>
      <c r="H129" s="98">
        <v>0</v>
      </c>
      <c r="I129" s="98">
        <v>0</v>
      </c>
      <c r="J129" s="98">
        <v>0</v>
      </c>
      <c r="K129" s="98">
        <v>0</v>
      </c>
      <c r="L129" s="98">
        <v>32</v>
      </c>
      <c r="M129" s="98">
        <f t="shared" si="22"/>
        <v>32</v>
      </c>
      <c r="N129" s="101"/>
      <c r="O129" s="102"/>
    </row>
    <row r="130" spans="3:15" ht="12">
      <c r="C130" s="24" t="s">
        <v>174</v>
      </c>
      <c r="D130" s="103" t="s">
        <v>473</v>
      </c>
      <c r="E130" s="98">
        <v>0</v>
      </c>
      <c r="F130" s="98">
        <v>0</v>
      </c>
      <c r="G130" s="98">
        <v>0</v>
      </c>
      <c r="H130" s="98">
        <v>0</v>
      </c>
      <c r="I130" s="98">
        <v>0</v>
      </c>
      <c r="J130" s="98">
        <v>0</v>
      </c>
      <c r="K130" s="98">
        <v>1</v>
      </c>
      <c r="L130" s="98">
        <v>0</v>
      </c>
      <c r="M130" s="98">
        <f t="shared" si="22"/>
        <v>1</v>
      </c>
      <c r="N130" s="101"/>
      <c r="O130" s="102"/>
    </row>
    <row r="131" spans="2:15" ht="12">
      <c r="B131" s="92" t="s">
        <v>474</v>
      </c>
      <c r="D131" s="103"/>
      <c r="E131" s="98">
        <f aca="true" t="shared" si="23" ref="E131:M131">SUM(E124:E130)</f>
        <v>0</v>
      </c>
      <c r="F131" s="98">
        <f t="shared" si="23"/>
        <v>13</v>
      </c>
      <c r="G131" s="98">
        <f t="shared" si="23"/>
        <v>52</v>
      </c>
      <c r="H131" s="98">
        <f t="shared" si="23"/>
        <v>136</v>
      </c>
      <c r="I131" s="98">
        <f t="shared" si="23"/>
        <v>0</v>
      </c>
      <c r="J131" s="98">
        <f t="shared" si="23"/>
        <v>18</v>
      </c>
      <c r="K131" s="98">
        <f t="shared" si="23"/>
        <v>1</v>
      </c>
      <c r="L131" s="98">
        <f t="shared" si="23"/>
        <v>32</v>
      </c>
      <c r="M131" s="98">
        <f t="shared" si="23"/>
        <v>252</v>
      </c>
      <c r="N131" s="101"/>
      <c r="O131" s="102"/>
    </row>
    <row r="132" spans="2:15" ht="12">
      <c r="B132" s="92" t="s">
        <v>36</v>
      </c>
      <c r="D132" s="103"/>
      <c r="N132" s="101"/>
      <c r="O132" s="102"/>
    </row>
    <row r="133" spans="3:15" ht="12">
      <c r="C133" s="24" t="s">
        <v>181</v>
      </c>
      <c r="D133" s="103" t="s">
        <v>182</v>
      </c>
      <c r="E133" s="98">
        <v>0</v>
      </c>
      <c r="F133" s="98">
        <v>1</v>
      </c>
      <c r="G133" s="98">
        <v>5</v>
      </c>
      <c r="H133" s="98">
        <v>15</v>
      </c>
      <c r="I133" s="98">
        <v>0</v>
      </c>
      <c r="J133" s="98">
        <v>0</v>
      </c>
      <c r="K133" s="98">
        <v>0</v>
      </c>
      <c r="L133" s="98">
        <v>0</v>
      </c>
      <c r="M133" s="98">
        <f>SUM(E133:L133)</f>
        <v>21</v>
      </c>
      <c r="N133" s="101"/>
      <c r="O133" s="102"/>
    </row>
    <row r="134" spans="3:15" ht="12">
      <c r="C134" s="24" t="s">
        <v>183</v>
      </c>
      <c r="D134" s="106" t="s">
        <v>184</v>
      </c>
      <c r="E134" s="98">
        <v>0</v>
      </c>
      <c r="F134" s="98">
        <v>0</v>
      </c>
      <c r="G134" s="98">
        <v>3</v>
      </c>
      <c r="H134" s="98">
        <v>10</v>
      </c>
      <c r="I134" s="98">
        <v>0</v>
      </c>
      <c r="J134" s="98">
        <v>0</v>
      </c>
      <c r="K134" s="98">
        <v>0</v>
      </c>
      <c r="L134" s="98">
        <v>0</v>
      </c>
      <c r="M134" s="98">
        <f>SUM(E134:L134)</f>
        <v>13</v>
      </c>
      <c r="N134" s="101"/>
      <c r="O134" s="102"/>
    </row>
    <row r="135" spans="3:15" ht="12">
      <c r="C135" s="24" t="s">
        <v>185</v>
      </c>
      <c r="D135" s="103" t="s">
        <v>186</v>
      </c>
      <c r="E135" s="98">
        <v>0</v>
      </c>
      <c r="F135" s="98">
        <v>1</v>
      </c>
      <c r="G135" s="98">
        <v>5</v>
      </c>
      <c r="H135" s="98">
        <v>20</v>
      </c>
      <c r="I135" s="98">
        <v>0</v>
      </c>
      <c r="J135" s="98">
        <v>0</v>
      </c>
      <c r="K135" s="98">
        <v>0</v>
      </c>
      <c r="L135" s="98">
        <v>0</v>
      </c>
      <c r="M135" s="98">
        <f>SUM(E135:L135)</f>
        <v>26</v>
      </c>
      <c r="N135" s="101"/>
      <c r="O135" s="102"/>
    </row>
    <row r="136" spans="3:15" ht="12">
      <c r="C136" s="24" t="s">
        <v>187</v>
      </c>
      <c r="D136" s="103" t="s">
        <v>188</v>
      </c>
      <c r="E136" s="98">
        <v>0</v>
      </c>
      <c r="F136" s="98">
        <v>1</v>
      </c>
      <c r="G136" s="98">
        <v>2</v>
      </c>
      <c r="H136" s="98">
        <v>14</v>
      </c>
      <c r="I136" s="98">
        <v>0</v>
      </c>
      <c r="J136" s="98">
        <v>0</v>
      </c>
      <c r="K136" s="98">
        <v>0</v>
      </c>
      <c r="L136" s="98">
        <v>0</v>
      </c>
      <c r="M136" s="98">
        <f>SUM(E136:L136)</f>
        <v>17</v>
      </c>
      <c r="N136" s="101"/>
      <c r="O136" s="102"/>
    </row>
    <row r="137" spans="3:15" ht="12">
      <c r="C137" s="24" t="s">
        <v>189</v>
      </c>
      <c r="D137" s="103" t="s">
        <v>190</v>
      </c>
      <c r="E137" s="98">
        <v>0</v>
      </c>
      <c r="F137" s="98">
        <v>0</v>
      </c>
      <c r="G137" s="98">
        <v>0</v>
      </c>
      <c r="H137" s="98">
        <v>0</v>
      </c>
      <c r="I137" s="98">
        <v>0</v>
      </c>
      <c r="J137" s="98">
        <v>13</v>
      </c>
      <c r="K137" s="98">
        <v>0</v>
      </c>
      <c r="L137" s="98">
        <v>0</v>
      </c>
      <c r="M137" s="98">
        <f>SUM(E137:L137)</f>
        <v>13</v>
      </c>
      <c r="N137" s="101"/>
      <c r="O137" s="102"/>
    </row>
    <row r="138" spans="2:15" ht="12">
      <c r="B138" s="92" t="s">
        <v>475</v>
      </c>
      <c r="D138" s="103"/>
      <c r="E138" s="98">
        <f aca="true" t="shared" si="24" ref="E138:M138">SUM(E133:E137)</f>
        <v>0</v>
      </c>
      <c r="F138" s="98">
        <f t="shared" si="24"/>
        <v>3</v>
      </c>
      <c r="G138" s="98">
        <f t="shared" si="24"/>
        <v>15</v>
      </c>
      <c r="H138" s="98">
        <f t="shared" si="24"/>
        <v>59</v>
      </c>
      <c r="I138" s="98">
        <f t="shared" si="24"/>
        <v>0</v>
      </c>
      <c r="J138" s="98">
        <f t="shared" si="24"/>
        <v>13</v>
      </c>
      <c r="K138" s="98">
        <f t="shared" si="24"/>
        <v>0</v>
      </c>
      <c r="L138" s="98">
        <f t="shared" si="24"/>
        <v>0</v>
      </c>
      <c r="M138" s="98">
        <f t="shared" si="24"/>
        <v>90</v>
      </c>
      <c r="N138" s="101"/>
      <c r="O138" s="102"/>
    </row>
    <row r="139" spans="2:15" ht="12">
      <c r="B139" s="92" t="s">
        <v>37</v>
      </c>
      <c r="D139" s="103"/>
      <c r="N139" s="101"/>
      <c r="O139" s="102"/>
    </row>
    <row r="140" spans="3:15" ht="12">
      <c r="C140" s="24" t="s">
        <v>191</v>
      </c>
      <c r="D140" s="103" t="s">
        <v>192</v>
      </c>
      <c r="E140" s="98">
        <v>0</v>
      </c>
      <c r="F140" s="98">
        <v>0</v>
      </c>
      <c r="G140" s="98">
        <v>0</v>
      </c>
      <c r="H140" s="98">
        <v>0</v>
      </c>
      <c r="I140" s="98">
        <v>0</v>
      </c>
      <c r="J140" s="98">
        <v>0</v>
      </c>
      <c r="K140" s="98">
        <v>0</v>
      </c>
      <c r="L140" s="98">
        <v>0</v>
      </c>
      <c r="M140" s="98">
        <f>SUM(E140:L140)</f>
        <v>0</v>
      </c>
      <c r="N140" s="101"/>
      <c r="O140" s="102"/>
    </row>
    <row r="141" spans="3:15" ht="12">
      <c r="C141" s="24" t="s">
        <v>193</v>
      </c>
      <c r="D141" s="106" t="s">
        <v>194</v>
      </c>
      <c r="E141" s="98">
        <v>1</v>
      </c>
      <c r="F141" s="98">
        <v>2</v>
      </c>
      <c r="G141" s="98">
        <v>12</v>
      </c>
      <c r="H141" s="98">
        <v>33</v>
      </c>
      <c r="I141" s="98">
        <v>0</v>
      </c>
      <c r="J141" s="98">
        <v>11</v>
      </c>
      <c r="K141" s="98">
        <v>0</v>
      </c>
      <c r="L141" s="98">
        <v>0</v>
      </c>
      <c r="M141" s="98">
        <f>SUM(E141:L141)</f>
        <v>59</v>
      </c>
      <c r="N141" s="101"/>
      <c r="O141" s="102"/>
    </row>
    <row r="142" spans="3:15" ht="12">
      <c r="C142" s="24" t="s">
        <v>195</v>
      </c>
      <c r="D142" s="103" t="s">
        <v>196</v>
      </c>
      <c r="E142" s="98">
        <v>0</v>
      </c>
      <c r="F142" s="98">
        <v>0</v>
      </c>
      <c r="G142" s="98">
        <v>0</v>
      </c>
      <c r="H142" s="98">
        <v>2</v>
      </c>
      <c r="I142" s="98">
        <v>0</v>
      </c>
      <c r="J142" s="98">
        <v>0</v>
      </c>
      <c r="K142" s="98">
        <v>0</v>
      </c>
      <c r="L142" s="98">
        <v>0</v>
      </c>
      <c r="M142" s="98">
        <f>SUM(E142:L142)</f>
        <v>2</v>
      </c>
      <c r="N142" s="101"/>
      <c r="O142" s="102"/>
    </row>
    <row r="143" spans="3:15" ht="12">
      <c r="C143" s="24" t="s">
        <v>197</v>
      </c>
      <c r="D143" s="106" t="s">
        <v>476</v>
      </c>
      <c r="E143" s="98">
        <v>0</v>
      </c>
      <c r="F143" s="98">
        <v>2</v>
      </c>
      <c r="G143" s="98">
        <v>27</v>
      </c>
      <c r="H143" s="98">
        <v>80</v>
      </c>
      <c r="I143" s="98">
        <v>0</v>
      </c>
      <c r="J143" s="98">
        <v>0</v>
      </c>
      <c r="K143" s="98">
        <v>0</v>
      </c>
      <c r="L143" s="98">
        <v>0</v>
      </c>
      <c r="M143" s="98">
        <f>SUM(E143:L143)</f>
        <v>109</v>
      </c>
      <c r="N143" s="101"/>
      <c r="O143" s="102"/>
    </row>
    <row r="144" spans="2:15" ht="12">
      <c r="B144" s="92" t="s">
        <v>477</v>
      </c>
      <c r="D144" s="103"/>
      <c r="E144" s="98">
        <f aca="true" t="shared" si="25" ref="E144:M144">SUM(E140:E143)</f>
        <v>1</v>
      </c>
      <c r="F144" s="98">
        <f t="shared" si="25"/>
        <v>4</v>
      </c>
      <c r="G144" s="98">
        <f t="shared" si="25"/>
        <v>39</v>
      </c>
      <c r="H144" s="98">
        <f t="shared" si="25"/>
        <v>115</v>
      </c>
      <c r="I144" s="98">
        <f t="shared" si="25"/>
        <v>0</v>
      </c>
      <c r="J144" s="98">
        <f t="shared" si="25"/>
        <v>11</v>
      </c>
      <c r="K144" s="98">
        <f t="shared" si="25"/>
        <v>0</v>
      </c>
      <c r="L144" s="98">
        <f t="shared" si="25"/>
        <v>0</v>
      </c>
      <c r="M144" s="98">
        <f t="shared" si="25"/>
        <v>170</v>
      </c>
      <c r="N144" s="101"/>
      <c r="O144" s="102"/>
    </row>
    <row r="145" spans="2:15" ht="12">
      <c r="B145" s="92" t="s">
        <v>478</v>
      </c>
      <c r="D145" s="103"/>
      <c r="N145" s="101"/>
      <c r="O145" s="102"/>
    </row>
    <row r="146" spans="3:15" ht="12">
      <c r="C146" s="24" t="s">
        <v>198</v>
      </c>
      <c r="D146" s="103" t="s">
        <v>199</v>
      </c>
      <c r="E146" s="98">
        <v>0</v>
      </c>
      <c r="F146" s="98">
        <v>0</v>
      </c>
      <c r="G146" s="98">
        <v>0</v>
      </c>
      <c r="H146" s="98">
        <v>3</v>
      </c>
      <c r="I146" s="98">
        <v>0</v>
      </c>
      <c r="J146" s="98">
        <v>0</v>
      </c>
      <c r="K146" s="98">
        <v>0</v>
      </c>
      <c r="L146" s="98">
        <v>0</v>
      </c>
      <c r="M146" s="98">
        <f>SUM(E146:L146)</f>
        <v>3</v>
      </c>
      <c r="N146" s="101"/>
      <c r="O146" s="102"/>
    </row>
    <row r="147" spans="3:15" ht="12">
      <c r="C147" s="24" t="s">
        <v>200</v>
      </c>
      <c r="D147" s="103" t="s">
        <v>201</v>
      </c>
      <c r="E147" s="98">
        <v>0</v>
      </c>
      <c r="F147" s="98">
        <v>0</v>
      </c>
      <c r="G147" s="98">
        <v>2</v>
      </c>
      <c r="H147" s="98">
        <v>3</v>
      </c>
      <c r="I147" s="98">
        <v>0</v>
      </c>
      <c r="J147" s="98">
        <v>0</v>
      </c>
      <c r="K147" s="98">
        <v>0</v>
      </c>
      <c r="L147" s="98">
        <v>0</v>
      </c>
      <c r="M147" s="98">
        <f aca="true" t="shared" si="26" ref="M147:M152">SUM(E147:L147)</f>
        <v>5</v>
      </c>
      <c r="N147" s="101"/>
      <c r="O147" s="102"/>
    </row>
    <row r="148" spans="3:15" ht="12">
      <c r="C148" s="24" t="s">
        <v>202</v>
      </c>
      <c r="D148" s="106" t="s">
        <v>203</v>
      </c>
      <c r="E148" s="98">
        <v>0</v>
      </c>
      <c r="F148" s="98">
        <v>0</v>
      </c>
      <c r="G148" s="98">
        <v>0</v>
      </c>
      <c r="H148" s="98">
        <v>2</v>
      </c>
      <c r="I148" s="98">
        <v>0</v>
      </c>
      <c r="J148" s="98">
        <v>0</v>
      </c>
      <c r="K148" s="98">
        <v>0</v>
      </c>
      <c r="L148" s="98">
        <v>0</v>
      </c>
      <c r="M148" s="98">
        <f t="shared" si="26"/>
        <v>2</v>
      </c>
      <c r="N148" s="101"/>
      <c r="O148" s="102"/>
    </row>
    <row r="149" spans="3:15" ht="12">
      <c r="C149" s="24" t="s">
        <v>204</v>
      </c>
      <c r="D149" s="103" t="s">
        <v>205</v>
      </c>
      <c r="E149" s="98">
        <v>0</v>
      </c>
      <c r="F149" s="98">
        <v>0</v>
      </c>
      <c r="G149" s="98">
        <v>1</v>
      </c>
      <c r="H149" s="98">
        <v>1</v>
      </c>
      <c r="I149" s="98">
        <v>0</v>
      </c>
      <c r="J149" s="98">
        <v>0</v>
      </c>
      <c r="K149" s="98">
        <v>0</v>
      </c>
      <c r="L149" s="98">
        <v>0</v>
      </c>
      <c r="M149" s="98">
        <f t="shared" si="26"/>
        <v>2</v>
      </c>
      <c r="N149" s="101"/>
      <c r="O149" s="102"/>
    </row>
    <row r="150" spans="3:15" ht="12">
      <c r="C150" s="24" t="s">
        <v>206</v>
      </c>
      <c r="D150" s="103" t="s">
        <v>479</v>
      </c>
      <c r="E150" s="98">
        <v>0</v>
      </c>
      <c r="F150" s="98">
        <v>0</v>
      </c>
      <c r="G150" s="98">
        <v>0</v>
      </c>
      <c r="H150" s="98">
        <v>0</v>
      </c>
      <c r="I150" s="98">
        <v>0</v>
      </c>
      <c r="J150" s="98">
        <v>6</v>
      </c>
      <c r="K150" s="98">
        <v>0</v>
      </c>
      <c r="L150" s="98">
        <v>0</v>
      </c>
      <c r="M150" s="98">
        <f t="shared" si="26"/>
        <v>6</v>
      </c>
      <c r="N150" s="101"/>
      <c r="O150" s="102"/>
    </row>
    <row r="151" spans="3:15" ht="12">
      <c r="C151" s="24" t="s">
        <v>207</v>
      </c>
      <c r="D151" s="103" t="s">
        <v>208</v>
      </c>
      <c r="E151" s="98">
        <v>0</v>
      </c>
      <c r="F151" s="98">
        <v>2</v>
      </c>
      <c r="G151" s="98">
        <v>3</v>
      </c>
      <c r="H151" s="98">
        <v>10</v>
      </c>
      <c r="I151" s="98">
        <v>0</v>
      </c>
      <c r="J151" s="98">
        <v>0</v>
      </c>
      <c r="K151" s="98">
        <v>0</v>
      </c>
      <c r="L151" s="98">
        <v>0</v>
      </c>
      <c r="M151" s="98">
        <f t="shared" si="26"/>
        <v>15</v>
      </c>
      <c r="N151" s="101"/>
      <c r="O151" s="102"/>
    </row>
    <row r="152" spans="3:15" ht="12">
      <c r="C152" s="24" t="s">
        <v>209</v>
      </c>
      <c r="D152" s="103" t="s">
        <v>210</v>
      </c>
      <c r="E152" s="98">
        <v>0</v>
      </c>
      <c r="F152" s="98">
        <v>3</v>
      </c>
      <c r="G152" s="98">
        <v>4</v>
      </c>
      <c r="H152" s="98">
        <v>15</v>
      </c>
      <c r="I152" s="98">
        <v>0</v>
      </c>
      <c r="J152" s="98">
        <v>0</v>
      </c>
      <c r="K152" s="98">
        <v>0</v>
      </c>
      <c r="L152" s="98">
        <v>0</v>
      </c>
      <c r="M152" s="98">
        <f t="shared" si="26"/>
        <v>22</v>
      </c>
      <c r="N152" s="101"/>
      <c r="O152" s="102"/>
    </row>
    <row r="153" spans="2:15" ht="12">
      <c r="B153" s="92" t="s">
        <v>480</v>
      </c>
      <c r="D153" s="103"/>
      <c r="E153" s="98">
        <f aca="true" t="shared" si="27" ref="E153:M153">SUM(E146:E152)</f>
        <v>0</v>
      </c>
      <c r="F153" s="98">
        <f t="shared" si="27"/>
        <v>5</v>
      </c>
      <c r="G153" s="98">
        <f t="shared" si="27"/>
        <v>10</v>
      </c>
      <c r="H153" s="98">
        <f t="shared" si="27"/>
        <v>34</v>
      </c>
      <c r="I153" s="98">
        <f t="shared" si="27"/>
        <v>0</v>
      </c>
      <c r="J153" s="98">
        <f t="shared" si="27"/>
        <v>6</v>
      </c>
      <c r="K153" s="98">
        <f t="shared" si="27"/>
        <v>0</v>
      </c>
      <c r="L153" s="98">
        <f t="shared" si="27"/>
        <v>0</v>
      </c>
      <c r="M153" s="98">
        <f t="shared" si="27"/>
        <v>55</v>
      </c>
      <c r="N153" s="101"/>
      <c r="O153" s="102"/>
    </row>
    <row r="154" spans="2:15" ht="12">
      <c r="B154" s="92" t="s">
        <v>38</v>
      </c>
      <c r="D154" s="108"/>
      <c r="N154" s="101"/>
      <c r="O154" s="102"/>
    </row>
    <row r="155" spans="3:15" ht="12">
      <c r="C155" s="24" t="s">
        <v>213</v>
      </c>
      <c r="D155" s="103" t="s">
        <v>214</v>
      </c>
      <c r="E155" s="98">
        <v>1</v>
      </c>
      <c r="F155" s="98">
        <v>0</v>
      </c>
      <c r="G155" s="98">
        <v>2</v>
      </c>
      <c r="H155" s="98">
        <v>10</v>
      </c>
      <c r="I155" s="98">
        <v>0</v>
      </c>
      <c r="J155" s="98">
        <v>18</v>
      </c>
      <c r="K155" s="98">
        <v>0</v>
      </c>
      <c r="L155" s="98">
        <v>0</v>
      </c>
      <c r="M155" s="98">
        <f aca="true" t="shared" si="28" ref="M155:M161">SUM(E155:L155)</f>
        <v>31</v>
      </c>
      <c r="N155" s="101"/>
      <c r="O155" s="102"/>
    </row>
    <row r="156" spans="3:15" ht="12">
      <c r="C156" s="24" t="s">
        <v>215</v>
      </c>
      <c r="D156" s="103" t="s">
        <v>216</v>
      </c>
      <c r="E156" s="98">
        <v>1</v>
      </c>
      <c r="F156" s="98">
        <v>4</v>
      </c>
      <c r="G156" s="98">
        <v>6</v>
      </c>
      <c r="H156" s="98">
        <v>6</v>
      </c>
      <c r="I156" s="98">
        <v>0</v>
      </c>
      <c r="J156" s="98">
        <v>12</v>
      </c>
      <c r="K156" s="98">
        <v>0</v>
      </c>
      <c r="L156" s="98">
        <v>0</v>
      </c>
      <c r="M156" s="98">
        <f t="shared" si="28"/>
        <v>29</v>
      </c>
      <c r="N156" s="101"/>
      <c r="O156" s="102"/>
    </row>
    <row r="157" spans="3:15" ht="12">
      <c r="C157" s="24" t="s">
        <v>217</v>
      </c>
      <c r="D157" s="103" t="s">
        <v>218</v>
      </c>
      <c r="E157" s="98">
        <v>0</v>
      </c>
      <c r="F157" s="98">
        <v>0</v>
      </c>
      <c r="G157" s="98">
        <v>0</v>
      </c>
      <c r="H157" s="98">
        <v>0</v>
      </c>
      <c r="I157" s="98">
        <v>0</v>
      </c>
      <c r="J157" s="98">
        <v>0</v>
      </c>
      <c r="K157" s="98">
        <v>0</v>
      </c>
      <c r="L157" s="98">
        <v>0</v>
      </c>
      <c r="M157" s="98">
        <f t="shared" si="28"/>
        <v>0</v>
      </c>
      <c r="N157" s="101"/>
      <c r="O157" s="102"/>
    </row>
    <row r="158" spans="3:15" ht="12">
      <c r="C158" s="24" t="s">
        <v>219</v>
      </c>
      <c r="D158" s="103" t="s">
        <v>220</v>
      </c>
      <c r="E158" s="98">
        <v>0</v>
      </c>
      <c r="F158" s="98">
        <v>0</v>
      </c>
      <c r="G158" s="98">
        <v>0</v>
      </c>
      <c r="H158" s="98">
        <v>0</v>
      </c>
      <c r="I158" s="98">
        <v>0</v>
      </c>
      <c r="J158" s="98">
        <v>4</v>
      </c>
      <c r="K158" s="98">
        <v>0</v>
      </c>
      <c r="L158" s="98">
        <v>0</v>
      </c>
      <c r="M158" s="98">
        <f t="shared" si="28"/>
        <v>4</v>
      </c>
      <c r="N158" s="101"/>
      <c r="O158" s="102"/>
    </row>
    <row r="159" spans="3:15" ht="12">
      <c r="C159" s="24" t="s">
        <v>221</v>
      </c>
      <c r="D159" s="103" t="s">
        <v>222</v>
      </c>
      <c r="E159" s="98">
        <v>0</v>
      </c>
      <c r="F159" s="98">
        <v>0</v>
      </c>
      <c r="G159" s="98">
        <v>0</v>
      </c>
      <c r="H159" s="98">
        <v>0</v>
      </c>
      <c r="I159" s="98">
        <v>0</v>
      </c>
      <c r="J159" s="98">
        <v>3</v>
      </c>
      <c r="K159" s="98">
        <v>0</v>
      </c>
      <c r="L159" s="98">
        <v>0</v>
      </c>
      <c r="M159" s="98">
        <f t="shared" si="28"/>
        <v>3</v>
      </c>
      <c r="N159" s="101"/>
      <c r="O159" s="102"/>
    </row>
    <row r="160" spans="3:15" ht="12">
      <c r="C160" s="24" t="s">
        <v>223</v>
      </c>
      <c r="D160" s="103" t="s">
        <v>224</v>
      </c>
      <c r="E160" s="98">
        <v>1</v>
      </c>
      <c r="F160" s="98">
        <v>8</v>
      </c>
      <c r="G160" s="98">
        <v>15</v>
      </c>
      <c r="H160" s="98">
        <v>36</v>
      </c>
      <c r="I160" s="98">
        <v>0</v>
      </c>
      <c r="J160" s="98">
        <v>0</v>
      </c>
      <c r="K160" s="98">
        <v>0</v>
      </c>
      <c r="L160" s="98">
        <v>0</v>
      </c>
      <c r="M160" s="98">
        <f t="shared" si="28"/>
        <v>60</v>
      </c>
      <c r="N160" s="101"/>
      <c r="O160" s="102"/>
    </row>
    <row r="161" spans="3:15" ht="12">
      <c r="C161" s="24" t="s">
        <v>225</v>
      </c>
      <c r="D161" s="107" t="s">
        <v>481</v>
      </c>
      <c r="E161" s="98">
        <v>0</v>
      </c>
      <c r="F161" s="98">
        <v>0</v>
      </c>
      <c r="G161" s="98">
        <v>0</v>
      </c>
      <c r="H161" s="98">
        <v>0</v>
      </c>
      <c r="I161" s="98">
        <v>0</v>
      </c>
      <c r="J161" s="98">
        <v>27</v>
      </c>
      <c r="K161" s="98">
        <v>0</v>
      </c>
      <c r="L161" s="98">
        <v>0</v>
      </c>
      <c r="M161" s="98">
        <f t="shared" si="28"/>
        <v>27</v>
      </c>
      <c r="N161" s="101"/>
      <c r="O161" s="102"/>
    </row>
    <row r="162" spans="3:15" ht="12">
      <c r="C162" s="24" t="s">
        <v>211</v>
      </c>
      <c r="D162" s="103" t="s">
        <v>212</v>
      </c>
      <c r="E162" s="98">
        <v>0</v>
      </c>
      <c r="F162" s="98">
        <v>0</v>
      </c>
      <c r="G162" s="98">
        <v>0</v>
      </c>
      <c r="H162" s="98">
        <v>0</v>
      </c>
      <c r="I162" s="98">
        <v>0</v>
      </c>
      <c r="J162" s="98">
        <v>0</v>
      </c>
      <c r="K162" s="98">
        <v>0</v>
      </c>
      <c r="L162" s="98">
        <v>10</v>
      </c>
      <c r="M162" s="98">
        <f>SUM(E162:L162)</f>
        <v>10</v>
      </c>
      <c r="N162" s="101"/>
      <c r="O162" s="102"/>
    </row>
    <row r="163" spans="2:15" ht="12">
      <c r="B163" s="92" t="s">
        <v>482</v>
      </c>
      <c r="D163" s="103"/>
      <c r="E163" s="98">
        <f aca="true" t="shared" si="29" ref="E163:M163">SUM(E155:E162)</f>
        <v>3</v>
      </c>
      <c r="F163" s="98">
        <f t="shared" si="29"/>
        <v>12</v>
      </c>
      <c r="G163" s="98">
        <f t="shared" si="29"/>
        <v>23</v>
      </c>
      <c r="H163" s="98">
        <f t="shared" si="29"/>
        <v>52</v>
      </c>
      <c r="I163" s="98">
        <f t="shared" si="29"/>
        <v>0</v>
      </c>
      <c r="J163" s="98">
        <f t="shared" si="29"/>
        <v>64</v>
      </c>
      <c r="K163" s="98">
        <f t="shared" si="29"/>
        <v>0</v>
      </c>
      <c r="L163" s="98">
        <f t="shared" si="29"/>
        <v>10</v>
      </c>
      <c r="M163" s="98">
        <f t="shared" si="29"/>
        <v>164</v>
      </c>
      <c r="N163" s="101"/>
      <c r="O163" s="102"/>
    </row>
    <row r="164" spans="2:15" ht="12">
      <c r="B164" s="92" t="s">
        <v>226</v>
      </c>
      <c r="D164" s="108"/>
      <c r="N164" s="101"/>
      <c r="O164" s="102"/>
    </row>
    <row r="165" spans="3:15" ht="12">
      <c r="C165" s="24" t="s">
        <v>227</v>
      </c>
      <c r="D165" s="103" t="s">
        <v>228</v>
      </c>
      <c r="E165" s="98">
        <v>0</v>
      </c>
      <c r="F165" s="98">
        <v>0</v>
      </c>
      <c r="G165" s="98">
        <v>3</v>
      </c>
      <c r="H165" s="98">
        <v>9</v>
      </c>
      <c r="I165" s="98">
        <v>0</v>
      </c>
      <c r="J165" s="98">
        <v>0</v>
      </c>
      <c r="K165" s="98">
        <v>0</v>
      </c>
      <c r="L165" s="98">
        <v>0</v>
      </c>
      <c r="M165" s="98">
        <f>SUM(E165:L165)</f>
        <v>12</v>
      </c>
      <c r="N165" s="101"/>
      <c r="O165" s="102"/>
    </row>
    <row r="166" spans="2:15" ht="12">
      <c r="B166" s="92" t="s">
        <v>483</v>
      </c>
      <c r="D166" s="103"/>
      <c r="E166" s="98">
        <f aca="true" t="shared" si="30" ref="E166:M166">E165</f>
        <v>0</v>
      </c>
      <c r="F166" s="98">
        <f t="shared" si="30"/>
        <v>0</v>
      </c>
      <c r="G166" s="98">
        <f t="shared" si="30"/>
        <v>3</v>
      </c>
      <c r="H166" s="98">
        <f t="shared" si="30"/>
        <v>9</v>
      </c>
      <c r="I166" s="98">
        <f t="shared" si="30"/>
        <v>0</v>
      </c>
      <c r="J166" s="98">
        <f t="shared" si="30"/>
        <v>0</v>
      </c>
      <c r="K166" s="98">
        <f t="shared" si="30"/>
        <v>0</v>
      </c>
      <c r="L166" s="98">
        <f t="shared" si="30"/>
        <v>0</v>
      </c>
      <c r="M166" s="98">
        <f t="shared" si="30"/>
        <v>12</v>
      </c>
      <c r="N166" s="101"/>
      <c r="O166" s="102"/>
    </row>
    <row r="167" spans="2:15" ht="12">
      <c r="B167" s="92" t="s">
        <v>229</v>
      </c>
      <c r="D167" s="103"/>
      <c r="N167" s="101"/>
      <c r="O167" s="102"/>
    </row>
    <row r="168" spans="3:15" ht="12">
      <c r="C168" s="24" t="s">
        <v>230</v>
      </c>
      <c r="D168" s="103" t="s">
        <v>231</v>
      </c>
      <c r="E168" s="98">
        <v>0</v>
      </c>
      <c r="F168" s="98">
        <v>1</v>
      </c>
      <c r="G168" s="98">
        <v>1</v>
      </c>
      <c r="H168" s="98">
        <v>6</v>
      </c>
      <c r="I168" s="98">
        <v>0</v>
      </c>
      <c r="J168" s="98">
        <v>0</v>
      </c>
      <c r="K168" s="98">
        <v>0</v>
      </c>
      <c r="L168" s="98">
        <v>0</v>
      </c>
      <c r="M168" s="98">
        <f>SUM(E168:L168)</f>
        <v>8</v>
      </c>
      <c r="N168" s="101"/>
      <c r="O168" s="102"/>
    </row>
    <row r="169" spans="3:15" ht="12">
      <c r="C169" s="24" t="s">
        <v>595</v>
      </c>
      <c r="D169" s="103" t="s">
        <v>622</v>
      </c>
      <c r="E169" s="98">
        <v>0</v>
      </c>
      <c r="F169" s="98">
        <v>1</v>
      </c>
      <c r="G169" s="98">
        <v>0</v>
      </c>
      <c r="H169" s="98">
        <v>1</v>
      </c>
      <c r="I169" s="98">
        <v>0</v>
      </c>
      <c r="J169" s="98">
        <v>0</v>
      </c>
      <c r="K169" s="98">
        <v>0</v>
      </c>
      <c r="L169" s="98">
        <v>0</v>
      </c>
      <c r="M169" s="98">
        <f>SUM(E169:L169)</f>
        <v>2</v>
      </c>
      <c r="N169" s="101"/>
      <c r="O169" s="102"/>
    </row>
    <row r="170" spans="3:15" ht="12">
      <c r="C170" s="24" t="s">
        <v>232</v>
      </c>
      <c r="D170" s="103" t="s">
        <v>233</v>
      </c>
      <c r="E170" s="98">
        <v>1</v>
      </c>
      <c r="F170" s="98">
        <v>3</v>
      </c>
      <c r="G170" s="98">
        <v>1</v>
      </c>
      <c r="H170" s="98">
        <v>3</v>
      </c>
      <c r="I170" s="98">
        <v>0</v>
      </c>
      <c r="J170" s="98">
        <v>0</v>
      </c>
      <c r="K170" s="98">
        <v>0</v>
      </c>
      <c r="L170" s="98">
        <v>0</v>
      </c>
      <c r="M170" s="98">
        <f>SUM(E170:L170)</f>
        <v>8</v>
      </c>
      <c r="N170" s="101"/>
      <c r="O170" s="102"/>
    </row>
    <row r="171" spans="3:15" ht="12">
      <c r="C171" s="24" t="s">
        <v>234</v>
      </c>
      <c r="D171" s="103" t="s">
        <v>235</v>
      </c>
      <c r="E171" s="98">
        <v>0</v>
      </c>
      <c r="F171" s="98">
        <v>0</v>
      </c>
      <c r="G171" s="98">
        <v>3</v>
      </c>
      <c r="H171" s="98">
        <v>3</v>
      </c>
      <c r="I171" s="98">
        <v>0</v>
      </c>
      <c r="J171" s="98">
        <v>0</v>
      </c>
      <c r="K171" s="98">
        <v>0</v>
      </c>
      <c r="L171" s="98">
        <v>0</v>
      </c>
      <c r="M171" s="98">
        <f>SUM(E171:L171)</f>
        <v>6</v>
      </c>
      <c r="N171" s="101"/>
      <c r="O171" s="102"/>
    </row>
    <row r="172" spans="2:15" ht="12">
      <c r="B172" s="92" t="s">
        <v>544</v>
      </c>
      <c r="D172" s="103"/>
      <c r="E172" s="98">
        <f aca="true" t="shared" si="31" ref="E172:M172">SUM(E168:E171)</f>
        <v>1</v>
      </c>
      <c r="F172" s="98">
        <f t="shared" si="31"/>
        <v>5</v>
      </c>
      <c r="G172" s="98">
        <f t="shared" si="31"/>
        <v>5</v>
      </c>
      <c r="H172" s="98">
        <f t="shared" si="31"/>
        <v>13</v>
      </c>
      <c r="I172" s="98">
        <f t="shared" si="31"/>
        <v>0</v>
      </c>
      <c r="J172" s="98">
        <f t="shared" si="31"/>
        <v>0</v>
      </c>
      <c r="K172" s="98">
        <f t="shared" si="31"/>
        <v>0</v>
      </c>
      <c r="L172" s="98">
        <f t="shared" si="31"/>
        <v>0</v>
      </c>
      <c r="M172" s="98">
        <f t="shared" si="31"/>
        <v>24</v>
      </c>
      <c r="N172" s="101"/>
      <c r="O172" s="102"/>
    </row>
    <row r="173" spans="2:15" ht="12">
      <c r="B173" s="92" t="s">
        <v>39</v>
      </c>
      <c r="D173" s="103"/>
      <c r="N173" s="101"/>
      <c r="O173" s="102"/>
    </row>
    <row r="174" spans="3:15" ht="12">
      <c r="C174" s="24" t="s">
        <v>236</v>
      </c>
      <c r="D174" s="103" t="s">
        <v>237</v>
      </c>
      <c r="E174" s="98">
        <v>2</v>
      </c>
      <c r="F174" s="98">
        <v>5</v>
      </c>
      <c r="G174" s="98">
        <v>33</v>
      </c>
      <c r="H174" s="98">
        <v>60</v>
      </c>
      <c r="I174" s="98">
        <v>0</v>
      </c>
      <c r="J174" s="98">
        <v>0</v>
      </c>
      <c r="K174" s="98">
        <v>0</v>
      </c>
      <c r="L174" s="98">
        <v>0</v>
      </c>
      <c r="M174" s="98">
        <f aca="true" t="shared" si="32" ref="M174:M179">SUM(E174:L174)</f>
        <v>100</v>
      </c>
      <c r="N174" s="101"/>
      <c r="O174" s="102"/>
    </row>
    <row r="175" spans="3:15" ht="12">
      <c r="C175" s="24" t="s">
        <v>238</v>
      </c>
      <c r="D175" s="103" t="s">
        <v>239</v>
      </c>
      <c r="E175" s="98">
        <v>0</v>
      </c>
      <c r="F175" s="98">
        <v>1</v>
      </c>
      <c r="G175" s="98">
        <v>3</v>
      </c>
      <c r="H175" s="98">
        <v>0</v>
      </c>
      <c r="I175" s="98">
        <v>0</v>
      </c>
      <c r="J175" s="98">
        <v>0</v>
      </c>
      <c r="K175" s="98">
        <v>0</v>
      </c>
      <c r="L175" s="98">
        <v>0</v>
      </c>
      <c r="M175" s="98">
        <f t="shared" si="32"/>
        <v>4</v>
      </c>
      <c r="N175" s="101"/>
      <c r="O175" s="102"/>
    </row>
    <row r="176" spans="3:15" ht="12">
      <c r="C176" s="24" t="s">
        <v>240</v>
      </c>
      <c r="D176" s="107" t="s">
        <v>558</v>
      </c>
      <c r="E176" s="98">
        <v>0</v>
      </c>
      <c r="F176" s="98">
        <v>0</v>
      </c>
      <c r="G176" s="98">
        <v>0</v>
      </c>
      <c r="H176" s="98">
        <v>0</v>
      </c>
      <c r="I176" s="98">
        <v>0</v>
      </c>
      <c r="J176" s="98">
        <v>8</v>
      </c>
      <c r="K176" s="98">
        <v>0</v>
      </c>
      <c r="L176" s="98">
        <v>0</v>
      </c>
      <c r="M176" s="98">
        <f t="shared" si="32"/>
        <v>8</v>
      </c>
      <c r="N176" s="101"/>
      <c r="O176" s="102"/>
    </row>
    <row r="177" spans="3:15" ht="12">
      <c r="C177" s="103" t="s">
        <v>241</v>
      </c>
      <c r="D177" s="107" t="s">
        <v>484</v>
      </c>
      <c r="E177" s="98">
        <v>0</v>
      </c>
      <c r="F177" s="98">
        <v>0</v>
      </c>
      <c r="G177" s="98">
        <v>0</v>
      </c>
      <c r="H177" s="98">
        <v>0</v>
      </c>
      <c r="I177" s="98">
        <v>0</v>
      </c>
      <c r="J177" s="98">
        <v>3</v>
      </c>
      <c r="K177" s="98">
        <v>0</v>
      </c>
      <c r="L177" s="98">
        <v>0</v>
      </c>
      <c r="M177" s="98">
        <f t="shared" si="32"/>
        <v>3</v>
      </c>
      <c r="N177" s="101"/>
      <c r="O177" s="102"/>
    </row>
    <row r="178" spans="3:15" ht="12">
      <c r="C178" s="103" t="s">
        <v>242</v>
      </c>
      <c r="D178" s="103" t="s">
        <v>243</v>
      </c>
      <c r="E178" s="98">
        <v>0</v>
      </c>
      <c r="F178" s="98">
        <v>0</v>
      </c>
      <c r="G178" s="98">
        <v>1</v>
      </c>
      <c r="H178" s="98">
        <v>1</v>
      </c>
      <c r="I178" s="98">
        <v>0</v>
      </c>
      <c r="J178" s="98">
        <v>0</v>
      </c>
      <c r="K178" s="98">
        <v>0</v>
      </c>
      <c r="L178" s="98">
        <v>0</v>
      </c>
      <c r="M178" s="98">
        <f t="shared" si="32"/>
        <v>2</v>
      </c>
      <c r="N178" s="101"/>
      <c r="O178" s="102"/>
    </row>
    <row r="179" spans="3:15" ht="12">
      <c r="C179" s="24" t="s">
        <v>244</v>
      </c>
      <c r="D179" s="107" t="s">
        <v>485</v>
      </c>
      <c r="E179" s="98">
        <v>0</v>
      </c>
      <c r="F179" s="98">
        <v>1</v>
      </c>
      <c r="G179" s="98">
        <v>3</v>
      </c>
      <c r="H179" s="98">
        <v>2</v>
      </c>
      <c r="I179" s="98">
        <v>0</v>
      </c>
      <c r="J179" s="98">
        <v>0</v>
      </c>
      <c r="K179" s="98">
        <v>0</v>
      </c>
      <c r="L179" s="98">
        <v>0</v>
      </c>
      <c r="M179" s="98">
        <f t="shared" si="32"/>
        <v>6</v>
      </c>
      <c r="N179" s="101"/>
      <c r="O179" s="102"/>
    </row>
    <row r="180" spans="2:15" ht="12">
      <c r="B180" s="92" t="s">
        <v>486</v>
      </c>
      <c r="D180" s="103"/>
      <c r="E180" s="98">
        <f aca="true" t="shared" si="33" ref="E180:M180">SUM(E174:E179)</f>
        <v>2</v>
      </c>
      <c r="F180" s="98">
        <f t="shared" si="33"/>
        <v>7</v>
      </c>
      <c r="G180" s="98">
        <f t="shared" si="33"/>
        <v>40</v>
      </c>
      <c r="H180" s="98">
        <f t="shared" si="33"/>
        <v>63</v>
      </c>
      <c r="I180" s="98">
        <f t="shared" si="33"/>
        <v>0</v>
      </c>
      <c r="J180" s="98">
        <f t="shared" si="33"/>
        <v>11</v>
      </c>
      <c r="K180" s="98">
        <f t="shared" si="33"/>
        <v>0</v>
      </c>
      <c r="L180" s="98">
        <f t="shared" si="33"/>
        <v>0</v>
      </c>
      <c r="M180" s="98">
        <f t="shared" si="33"/>
        <v>123</v>
      </c>
      <c r="N180" s="101"/>
      <c r="O180" s="102"/>
    </row>
    <row r="181" spans="2:15" ht="12">
      <c r="B181" s="92" t="s">
        <v>40</v>
      </c>
      <c r="D181" s="103"/>
      <c r="N181" s="101"/>
      <c r="O181" s="102"/>
    </row>
    <row r="182" spans="3:15" ht="12">
      <c r="C182" s="24" t="s">
        <v>247</v>
      </c>
      <c r="D182" s="107" t="s">
        <v>487</v>
      </c>
      <c r="E182" s="98">
        <v>1</v>
      </c>
      <c r="F182" s="98">
        <v>15</v>
      </c>
      <c r="G182" s="98">
        <v>44</v>
      </c>
      <c r="H182" s="98">
        <v>44</v>
      </c>
      <c r="I182" s="98">
        <v>0</v>
      </c>
      <c r="J182" s="98">
        <v>0</v>
      </c>
      <c r="K182" s="98">
        <v>0</v>
      </c>
      <c r="L182" s="98">
        <v>0</v>
      </c>
      <c r="M182" s="98">
        <f aca="true" t="shared" si="34" ref="M182:M187">SUM(E182:L182)</f>
        <v>104</v>
      </c>
      <c r="N182" s="101"/>
      <c r="O182" s="102"/>
    </row>
    <row r="183" spans="3:15" ht="12">
      <c r="C183" s="24" t="s">
        <v>248</v>
      </c>
      <c r="D183" s="107" t="s">
        <v>488</v>
      </c>
      <c r="E183" s="98">
        <v>0</v>
      </c>
      <c r="F183" s="98">
        <v>0</v>
      </c>
      <c r="G183" s="98">
        <v>0</v>
      </c>
      <c r="H183" s="98">
        <v>0</v>
      </c>
      <c r="I183" s="98">
        <v>0</v>
      </c>
      <c r="J183" s="98">
        <v>4</v>
      </c>
      <c r="K183" s="98">
        <v>0</v>
      </c>
      <c r="L183" s="98">
        <v>0</v>
      </c>
      <c r="M183" s="98">
        <f t="shared" si="34"/>
        <v>4</v>
      </c>
      <c r="N183" s="101"/>
      <c r="O183" s="102"/>
    </row>
    <row r="184" spans="3:15" ht="12">
      <c r="C184" s="24" t="s">
        <v>249</v>
      </c>
      <c r="D184" s="107" t="s">
        <v>489</v>
      </c>
      <c r="E184" s="98">
        <v>0</v>
      </c>
      <c r="F184" s="98">
        <v>0</v>
      </c>
      <c r="G184" s="98">
        <v>0</v>
      </c>
      <c r="H184" s="98">
        <v>0</v>
      </c>
      <c r="I184" s="98">
        <v>0</v>
      </c>
      <c r="J184" s="98">
        <v>5</v>
      </c>
      <c r="K184" s="98">
        <v>0</v>
      </c>
      <c r="L184" s="98">
        <v>0</v>
      </c>
      <c r="M184" s="98">
        <f t="shared" si="34"/>
        <v>5</v>
      </c>
      <c r="N184" s="101"/>
      <c r="O184" s="102"/>
    </row>
    <row r="185" spans="3:15" ht="12">
      <c r="C185" s="24" t="s">
        <v>250</v>
      </c>
      <c r="D185" s="107" t="s">
        <v>490</v>
      </c>
      <c r="E185" s="98">
        <v>0</v>
      </c>
      <c r="F185" s="98">
        <v>0</v>
      </c>
      <c r="G185" s="98">
        <v>0</v>
      </c>
      <c r="H185" s="98">
        <v>0</v>
      </c>
      <c r="I185" s="98">
        <v>0</v>
      </c>
      <c r="J185" s="98">
        <v>5</v>
      </c>
      <c r="K185" s="98">
        <v>0</v>
      </c>
      <c r="L185" s="98">
        <v>0</v>
      </c>
      <c r="M185" s="98">
        <f t="shared" si="34"/>
        <v>5</v>
      </c>
      <c r="N185" s="101"/>
      <c r="O185" s="102"/>
    </row>
    <row r="186" spans="3:15" ht="12">
      <c r="C186" s="24" t="s">
        <v>251</v>
      </c>
      <c r="D186" s="107" t="s">
        <v>491</v>
      </c>
      <c r="E186" s="98">
        <v>0</v>
      </c>
      <c r="F186" s="98">
        <v>0</v>
      </c>
      <c r="G186" s="98">
        <v>0</v>
      </c>
      <c r="H186" s="98">
        <v>0</v>
      </c>
      <c r="I186" s="98">
        <v>0</v>
      </c>
      <c r="J186" s="98">
        <v>1</v>
      </c>
      <c r="K186" s="98">
        <v>0</v>
      </c>
      <c r="L186" s="98">
        <v>0</v>
      </c>
      <c r="M186" s="98">
        <f t="shared" si="34"/>
        <v>1</v>
      </c>
      <c r="N186" s="101"/>
      <c r="O186" s="102"/>
    </row>
    <row r="187" spans="3:15" ht="12">
      <c r="C187" s="24" t="s">
        <v>252</v>
      </c>
      <c r="D187" s="103" t="s">
        <v>253</v>
      </c>
      <c r="E187" s="98">
        <v>0</v>
      </c>
      <c r="F187" s="98">
        <v>0</v>
      </c>
      <c r="G187" s="98">
        <v>0</v>
      </c>
      <c r="H187" s="98">
        <v>0</v>
      </c>
      <c r="I187" s="98">
        <v>0</v>
      </c>
      <c r="J187" s="98">
        <v>0</v>
      </c>
      <c r="K187" s="98">
        <v>9</v>
      </c>
      <c r="L187" s="98">
        <v>30</v>
      </c>
      <c r="M187" s="98">
        <f t="shared" si="34"/>
        <v>39</v>
      </c>
      <c r="N187" s="101"/>
      <c r="O187" s="102"/>
    </row>
    <row r="188" spans="3:15" ht="12">
      <c r="C188" s="24" t="s">
        <v>245</v>
      </c>
      <c r="D188" s="103" t="s">
        <v>246</v>
      </c>
      <c r="E188" s="98">
        <v>0</v>
      </c>
      <c r="F188" s="98">
        <v>0</v>
      </c>
      <c r="G188" s="98">
        <v>0</v>
      </c>
      <c r="H188" s="98">
        <v>0</v>
      </c>
      <c r="I188" s="98">
        <v>0</v>
      </c>
      <c r="J188" s="98">
        <v>21</v>
      </c>
      <c r="K188" s="98">
        <v>0</v>
      </c>
      <c r="L188" s="98">
        <v>0</v>
      </c>
      <c r="M188" s="98">
        <f>SUM(E188:L188)</f>
        <v>21</v>
      </c>
      <c r="N188" s="101"/>
      <c r="O188" s="102"/>
    </row>
    <row r="189" spans="2:15" ht="12">
      <c r="B189" s="92" t="s">
        <v>492</v>
      </c>
      <c r="D189" s="103"/>
      <c r="E189" s="98">
        <f aca="true" t="shared" si="35" ref="E189:M189">SUM(E182:E188)</f>
        <v>1</v>
      </c>
      <c r="F189" s="98">
        <f t="shared" si="35"/>
        <v>15</v>
      </c>
      <c r="G189" s="98">
        <f t="shared" si="35"/>
        <v>44</v>
      </c>
      <c r="H189" s="98">
        <f t="shared" si="35"/>
        <v>44</v>
      </c>
      <c r="I189" s="98">
        <f t="shared" si="35"/>
        <v>0</v>
      </c>
      <c r="J189" s="98">
        <f t="shared" si="35"/>
        <v>36</v>
      </c>
      <c r="K189" s="98">
        <f t="shared" si="35"/>
        <v>9</v>
      </c>
      <c r="L189" s="98">
        <f t="shared" si="35"/>
        <v>30</v>
      </c>
      <c r="M189" s="98">
        <f t="shared" si="35"/>
        <v>179</v>
      </c>
      <c r="N189" s="101"/>
      <c r="O189" s="102"/>
    </row>
    <row r="190" spans="2:15" ht="12">
      <c r="B190" s="92" t="s">
        <v>254</v>
      </c>
      <c r="D190" s="103"/>
      <c r="N190" s="101"/>
      <c r="O190" s="102"/>
    </row>
    <row r="191" spans="3:15" ht="12">
      <c r="C191" s="24" t="s">
        <v>255</v>
      </c>
      <c r="D191" s="103" t="s">
        <v>256</v>
      </c>
      <c r="E191" s="98">
        <v>4</v>
      </c>
      <c r="F191" s="98">
        <v>13</v>
      </c>
      <c r="G191" s="98">
        <v>34</v>
      </c>
      <c r="H191" s="98">
        <v>67</v>
      </c>
      <c r="I191" s="98">
        <v>0</v>
      </c>
      <c r="J191" s="98">
        <v>1</v>
      </c>
      <c r="K191" s="98">
        <v>0</v>
      </c>
      <c r="L191" s="98">
        <v>1</v>
      </c>
      <c r="M191" s="98">
        <f aca="true" t="shared" si="36" ref="M191:M196">SUM(E191:L191)</f>
        <v>120</v>
      </c>
      <c r="N191" s="101"/>
      <c r="O191" s="102"/>
    </row>
    <row r="192" spans="3:15" ht="12">
      <c r="C192" s="24" t="s">
        <v>257</v>
      </c>
      <c r="D192" s="107" t="s">
        <v>493</v>
      </c>
      <c r="E192" s="98">
        <v>0</v>
      </c>
      <c r="F192" s="98">
        <v>0</v>
      </c>
      <c r="G192" s="98">
        <v>0</v>
      </c>
      <c r="H192" s="98">
        <v>0</v>
      </c>
      <c r="I192" s="98">
        <v>0</v>
      </c>
      <c r="J192" s="98">
        <v>1</v>
      </c>
      <c r="K192" s="98">
        <v>0</v>
      </c>
      <c r="L192" s="98">
        <v>0</v>
      </c>
      <c r="M192" s="98">
        <f t="shared" si="36"/>
        <v>1</v>
      </c>
      <c r="N192" s="101"/>
      <c r="O192" s="102"/>
    </row>
    <row r="193" spans="3:15" ht="12">
      <c r="C193" s="24" t="s">
        <v>258</v>
      </c>
      <c r="D193" s="107" t="s">
        <v>494</v>
      </c>
      <c r="E193" s="98">
        <v>0</v>
      </c>
      <c r="F193" s="98">
        <v>0</v>
      </c>
      <c r="G193" s="98">
        <v>0</v>
      </c>
      <c r="H193" s="98">
        <v>0</v>
      </c>
      <c r="I193" s="98">
        <v>0</v>
      </c>
      <c r="J193" s="98">
        <v>5</v>
      </c>
      <c r="K193" s="98">
        <v>0</v>
      </c>
      <c r="L193" s="98">
        <v>0</v>
      </c>
      <c r="M193" s="98">
        <f t="shared" si="36"/>
        <v>5</v>
      </c>
      <c r="N193" s="101"/>
      <c r="O193" s="102"/>
    </row>
    <row r="194" spans="3:15" ht="12">
      <c r="C194" s="24" t="s">
        <v>259</v>
      </c>
      <c r="D194" s="107" t="s">
        <v>495</v>
      </c>
      <c r="E194" s="98">
        <v>2</v>
      </c>
      <c r="F194" s="98">
        <v>1</v>
      </c>
      <c r="G194" s="98">
        <v>4</v>
      </c>
      <c r="H194" s="98">
        <v>3</v>
      </c>
      <c r="I194" s="98">
        <v>0</v>
      </c>
      <c r="J194" s="98">
        <v>0</v>
      </c>
      <c r="K194" s="98">
        <v>0</v>
      </c>
      <c r="L194" s="98">
        <v>0</v>
      </c>
      <c r="M194" s="98">
        <f t="shared" si="36"/>
        <v>10</v>
      </c>
      <c r="N194" s="101"/>
      <c r="O194" s="102"/>
    </row>
    <row r="195" spans="3:15" ht="12">
      <c r="C195" s="24" t="s">
        <v>260</v>
      </c>
      <c r="D195" s="107" t="s">
        <v>547</v>
      </c>
      <c r="E195" s="98">
        <v>0</v>
      </c>
      <c r="F195" s="98">
        <v>0</v>
      </c>
      <c r="G195" s="98">
        <v>0</v>
      </c>
      <c r="H195" s="98">
        <v>0</v>
      </c>
      <c r="I195" s="98">
        <v>0</v>
      </c>
      <c r="J195" s="98">
        <v>3</v>
      </c>
      <c r="K195" s="98">
        <v>0</v>
      </c>
      <c r="L195" s="98">
        <v>0</v>
      </c>
      <c r="M195" s="98">
        <f t="shared" si="36"/>
        <v>3</v>
      </c>
      <c r="N195" s="101"/>
      <c r="O195" s="102"/>
    </row>
    <row r="196" spans="3:15" ht="12">
      <c r="C196" s="24" t="s">
        <v>261</v>
      </c>
      <c r="D196" s="107" t="s">
        <v>496</v>
      </c>
      <c r="E196" s="98">
        <v>0</v>
      </c>
      <c r="F196" s="98">
        <v>2</v>
      </c>
      <c r="G196" s="98">
        <v>3</v>
      </c>
      <c r="H196" s="98">
        <v>30</v>
      </c>
      <c r="I196" s="98">
        <v>0</v>
      </c>
      <c r="J196" s="98">
        <v>0</v>
      </c>
      <c r="K196" s="98">
        <v>0</v>
      </c>
      <c r="L196" s="98">
        <v>0</v>
      </c>
      <c r="M196" s="98">
        <f t="shared" si="36"/>
        <v>35</v>
      </c>
      <c r="N196" s="101"/>
      <c r="O196" s="102"/>
    </row>
    <row r="197" spans="2:15" ht="12">
      <c r="B197" s="92" t="s">
        <v>497</v>
      </c>
      <c r="D197" s="108"/>
      <c r="E197" s="98">
        <f>SUM(E191:E196)</f>
        <v>6</v>
      </c>
      <c r="F197" s="98">
        <f aca="true" t="shared" si="37" ref="F197:L197">SUM(F191:F196)</f>
        <v>16</v>
      </c>
      <c r="G197" s="98">
        <f t="shared" si="37"/>
        <v>41</v>
      </c>
      <c r="H197" s="98">
        <f t="shared" si="37"/>
        <v>100</v>
      </c>
      <c r="I197" s="98">
        <f t="shared" si="37"/>
        <v>0</v>
      </c>
      <c r="J197" s="98">
        <f t="shared" si="37"/>
        <v>10</v>
      </c>
      <c r="K197" s="98">
        <f t="shared" si="37"/>
        <v>0</v>
      </c>
      <c r="L197" s="98">
        <f t="shared" si="37"/>
        <v>1</v>
      </c>
      <c r="M197" s="98">
        <f>SUM(M191:M196)</f>
        <v>174</v>
      </c>
      <c r="N197" s="101"/>
      <c r="O197" s="102"/>
    </row>
    <row r="198" spans="2:15" ht="12">
      <c r="B198" s="109" t="s">
        <v>262</v>
      </c>
      <c r="D198" s="103"/>
      <c r="N198" s="101"/>
      <c r="O198" s="102"/>
    </row>
    <row r="199" spans="2:15" ht="12">
      <c r="B199" s="109"/>
      <c r="C199" s="24" t="s">
        <v>597</v>
      </c>
      <c r="D199" s="103" t="s">
        <v>623</v>
      </c>
      <c r="E199" s="98">
        <v>0</v>
      </c>
      <c r="F199" s="98">
        <v>0</v>
      </c>
      <c r="G199" s="98">
        <v>0</v>
      </c>
      <c r="H199" s="98">
        <v>0</v>
      </c>
      <c r="I199" s="98">
        <v>0</v>
      </c>
      <c r="J199" s="98">
        <v>0</v>
      </c>
      <c r="K199" s="98">
        <v>0</v>
      </c>
      <c r="L199" s="98">
        <v>0</v>
      </c>
      <c r="M199" s="98">
        <f aca="true" t="shared" si="38" ref="M199:M211">SUM(E199:L199)</f>
        <v>0</v>
      </c>
      <c r="N199" s="101"/>
      <c r="O199" s="102"/>
    </row>
    <row r="200" spans="2:15" ht="12">
      <c r="B200" s="109"/>
      <c r="C200" s="24" t="s">
        <v>596</v>
      </c>
      <c r="D200" s="103" t="s">
        <v>624</v>
      </c>
      <c r="E200" s="98">
        <v>0</v>
      </c>
      <c r="F200" s="98">
        <v>0</v>
      </c>
      <c r="G200" s="98">
        <v>0</v>
      </c>
      <c r="H200" s="98">
        <v>0</v>
      </c>
      <c r="I200" s="98">
        <v>0</v>
      </c>
      <c r="J200" s="98">
        <v>0</v>
      </c>
      <c r="K200" s="98">
        <v>0</v>
      </c>
      <c r="L200" s="98">
        <v>0</v>
      </c>
      <c r="M200" s="98">
        <f t="shared" si="38"/>
        <v>0</v>
      </c>
      <c r="N200" s="101"/>
      <c r="O200" s="102"/>
    </row>
    <row r="201" spans="3:15" ht="12">
      <c r="C201" s="24" t="s">
        <v>269</v>
      </c>
      <c r="D201" s="103" t="s">
        <v>270</v>
      </c>
      <c r="E201" s="98">
        <v>1</v>
      </c>
      <c r="F201" s="98">
        <v>0</v>
      </c>
      <c r="G201" s="98">
        <v>2</v>
      </c>
      <c r="H201" s="98">
        <v>6</v>
      </c>
      <c r="I201" s="98">
        <v>0</v>
      </c>
      <c r="J201" s="98">
        <v>0</v>
      </c>
      <c r="K201" s="98">
        <v>0</v>
      </c>
      <c r="L201" s="98">
        <v>0</v>
      </c>
      <c r="M201" s="98">
        <f t="shared" si="38"/>
        <v>9</v>
      </c>
      <c r="N201" s="101"/>
      <c r="O201" s="102"/>
    </row>
    <row r="202" spans="3:15" ht="12">
      <c r="C202" s="24" t="s">
        <v>271</v>
      </c>
      <c r="D202" s="103" t="s">
        <v>272</v>
      </c>
      <c r="E202" s="98">
        <v>1</v>
      </c>
      <c r="F202" s="98">
        <v>0</v>
      </c>
      <c r="G202" s="98">
        <v>2</v>
      </c>
      <c r="H202" s="98">
        <v>7</v>
      </c>
      <c r="I202" s="98">
        <v>0</v>
      </c>
      <c r="J202" s="98">
        <v>0</v>
      </c>
      <c r="K202" s="98">
        <v>0</v>
      </c>
      <c r="L202" s="98">
        <v>0</v>
      </c>
      <c r="M202" s="98">
        <f t="shared" si="38"/>
        <v>10</v>
      </c>
      <c r="N202" s="101"/>
      <c r="O202" s="102"/>
    </row>
    <row r="203" spans="3:15" ht="12">
      <c r="C203" s="24" t="s">
        <v>273</v>
      </c>
      <c r="D203" s="103" t="s">
        <v>274</v>
      </c>
      <c r="E203" s="98">
        <v>0</v>
      </c>
      <c r="F203" s="98">
        <v>3</v>
      </c>
      <c r="G203" s="98">
        <v>7</v>
      </c>
      <c r="H203" s="98">
        <v>7</v>
      </c>
      <c r="I203" s="98">
        <v>0</v>
      </c>
      <c r="J203" s="98">
        <v>0</v>
      </c>
      <c r="K203" s="98">
        <v>0</v>
      </c>
      <c r="L203" s="98">
        <v>0</v>
      </c>
      <c r="M203" s="98">
        <f t="shared" si="38"/>
        <v>17</v>
      </c>
      <c r="N203" s="101"/>
      <c r="O203" s="102"/>
    </row>
    <row r="204" spans="3:15" ht="12">
      <c r="C204" s="24" t="s">
        <v>598</v>
      </c>
      <c r="D204" s="103" t="s">
        <v>625</v>
      </c>
      <c r="E204" s="98">
        <v>0</v>
      </c>
      <c r="F204" s="98">
        <v>5</v>
      </c>
      <c r="G204" s="98">
        <v>16</v>
      </c>
      <c r="H204" s="98">
        <v>10</v>
      </c>
      <c r="I204" s="98">
        <v>0</v>
      </c>
      <c r="J204" s="98">
        <v>0</v>
      </c>
      <c r="K204" s="98">
        <v>0</v>
      </c>
      <c r="L204" s="98">
        <v>0</v>
      </c>
      <c r="M204" s="98">
        <f t="shared" si="38"/>
        <v>31</v>
      </c>
      <c r="N204" s="101"/>
      <c r="O204" s="102"/>
    </row>
    <row r="205" spans="3:15" ht="12">
      <c r="C205" s="24" t="s">
        <v>275</v>
      </c>
      <c r="D205" s="103" t="s">
        <v>276</v>
      </c>
      <c r="E205" s="98">
        <v>1</v>
      </c>
      <c r="F205" s="98">
        <v>9</v>
      </c>
      <c r="G205" s="98">
        <v>16</v>
      </c>
      <c r="H205" s="98">
        <v>56</v>
      </c>
      <c r="I205" s="98">
        <v>0</v>
      </c>
      <c r="J205" s="98">
        <v>0</v>
      </c>
      <c r="K205" s="98">
        <v>0</v>
      </c>
      <c r="L205" s="98">
        <v>0</v>
      </c>
      <c r="M205" s="98">
        <f t="shared" si="38"/>
        <v>82</v>
      </c>
      <c r="N205" s="101"/>
      <c r="O205" s="102"/>
    </row>
    <row r="206" spans="3:15" ht="12">
      <c r="C206" s="24" t="s">
        <v>277</v>
      </c>
      <c r="D206" s="103" t="s">
        <v>278</v>
      </c>
      <c r="E206" s="98">
        <v>0</v>
      </c>
      <c r="F206" s="98">
        <v>0</v>
      </c>
      <c r="G206" s="98">
        <v>0</v>
      </c>
      <c r="H206" s="98">
        <v>0</v>
      </c>
      <c r="I206" s="98">
        <v>0</v>
      </c>
      <c r="J206" s="98">
        <v>33</v>
      </c>
      <c r="K206" s="98">
        <v>0</v>
      </c>
      <c r="L206" s="98">
        <v>0</v>
      </c>
      <c r="M206" s="98">
        <f t="shared" si="38"/>
        <v>33</v>
      </c>
      <c r="N206" s="101"/>
      <c r="O206" s="102"/>
    </row>
    <row r="207" spans="3:15" ht="12">
      <c r="C207" s="24" t="s">
        <v>279</v>
      </c>
      <c r="D207" s="103" t="s">
        <v>280</v>
      </c>
      <c r="E207" s="98">
        <v>0</v>
      </c>
      <c r="F207" s="98">
        <v>0</v>
      </c>
      <c r="G207" s="98">
        <v>0</v>
      </c>
      <c r="H207" s="98">
        <v>2</v>
      </c>
      <c r="I207" s="98">
        <v>0</v>
      </c>
      <c r="J207" s="98">
        <v>0</v>
      </c>
      <c r="K207" s="98">
        <v>0</v>
      </c>
      <c r="L207" s="98">
        <v>0</v>
      </c>
      <c r="M207" s="98">
        <f t="shared" si="38"/>
        <v>2</v>
      </c>
      <c r="N207" s="101"/>
      <c r="O207" s="102"/>
    </row>
    <row r="208" spans="3:15" ht="12">
      <c r="C208" s="24" t="s">
        <v>281</v>
      </c>
      <c r="D208" s="103" t="s">
        <v>498</v>
      </c>
      <c r="E208" s="98">
        <v>0</v>
      </c>
      <c r="F208" s="98">
        <v>2</v>
      </c>
      <c r="G208" s="98">
        <v>12</v>
      </c>
      <c r="H208" s="98">
        <v>13</v>
      </c>
      <c r="I208" s="98">
        <v>0</v>
      </c>
      <c r="J208" s="98">
        <v>0</v>
      </c>
      <c r="K208" s="98">
        <v>0</v>
      </c>
      <c r="L208" s="98">
        <v>0</v>
      </c>
      <c r="M208" s="98">
        <f t="shared" si="38"/>
        <v>27</v>
      </c>
      <c r="N208" s="101"/>
      <c r="O208" s="102"/>
    </row>
    <row r="209" spans="3:15" ht="12">
      <c r="C209" s="24" t="s">
        <v>282</v>
      </c>
      <c r="D209" s="107" t="s">
        <v>499</v>
      </c>
      <c r="E209" s="98">
        <v>3</v>
      </c>
      <c r="F209" s="98">
        <v>5</v>
      </c>
      <c r="G209" s="98">
        <v>24</v>
      </c>
      <c r="H209" s="98">
        <v>27</v>
      </c>
      <c r="I209" s="98">
        <v>0</v>
      </c>
      <c r="J209" s="98">
        <v>0</v>
      </c>
      <c r="K209" s="98">
        <v>0</v>
      </c>
      <c r="L209" s="98">
        <v>0</v>
      </c>
      <c r="M209" s="98">
        <f t="shared" si="38"/>
        <v>59</v>
      </c>
      <c r="N209" s="101"/>
      <c r="O209" s="102"/>
    </row>
    <row r="210" spans="3:15" ht="12">
      <c r="C210" s="24" t="s">
        <v>649</v>
      </c>
      <c r="D210" s="107" t="s">
        <v>677</v>
      </c>
      <c r="E210" s="98">
        <v>0</v>
      </c>
      <c r="F210" s="98">
        <v>0</v>
      </c>
      <c r="G210" s="98">
        <v>0</v>
      </c>
      <c r="H210" s="98">
        <v>2</v>
      </c>
      <c r="I210" s="98">
        <v>0</v>
      </c>
      <c r="J210" s="98">
        <v>0</v>
      </c>
      <c r="K210" s="98">
        <v>0</v>
      </c>
      <c r="L210" s="98">
        <v>0</v>
      </c>
      <c r="M210" s="98">
        <f t="shared" si="38"/>
        <v>2</v>
      </c>
      <c r="N210" s="101"/>
      <c r="O210" s="102"/>
    </row>
    <row r="211" spans="3:15" ht="12">
      <c r="C211" s="24" t="s">
        <v>283</v>
      </c>
      <c r="D211" s="103" t="s">
        <v>500</v>
      </c>
      <c r="E211" s="98">
        <v>0</v>
      </c>
      <c r="F211" s="98">
        <v>0</v>
      </c>
      <c r="G211" s="98">
        <v>6</v>
      </c>
      <c r="H211" s="98">
        <v>11</v>
      </c>
      <c r="I211" s="98">
        <v>0</v>
      </c>
      <c r="J211" s="98">
        <v>0</v>
      </c>
      <c r="K211" s="98">
        <v>0</v>
      </c>
      <c r="L211" s="98">
        <v>0</v>
      </c>
      <c r="M211" s="98">
        <f t="shared" si="38"/>
        <v>17</v>
      </c>
      <c r="N211" s="101"/>
      <c r="O211" s="102"/>
    </row>
    <row r="212" spans="3:15" ht="12">
      <c r="C212" s="103" t="s">
        <v>263</v>
      </c>
      <c r="D212" s="103" t="s">
        <v>264</v>
      </c>
      <c r="E212" s="98">
        <v>1</v>
      </c>
      <c r="F212" s="98">
        <v>7</v>
      </c>
      <c r="G212" s="98">
        <v>13</v>
      </c>
      <c r="H212" s="98">
        <v>22</v>
      </c>
      <c r="I212" s="98">
        <v>0</v>
      </c>
      <c r="J212" s="98">
        <v>0</v>
      </c>
      <c r="K212" s="98">
        <v>0</v>
      </c>
      <c r="L212" s="98">
        <v>0</v>
      </c>
      <c r="M212" s="98">
        <f>SUM(E212:L212)</f>
        <v>43</v>
      </c>
      <c r="N212" s="101"/>
      <c r="O212" s="102"/>
    </row>
    <row r="213" spans="3:15" ht="12">
      <c r="C213" s="24" t="s">
        <v>265</v>
      </c>
      <c r="D213" s="103" t="s">
        <v>266</v>
      </c>
      <c r="E213" s="98">
        <v>1</v>
      </c>
      <c r="F213" s="98">
        <v>3</v>
      </c>
      <c r="G213" s="98">
        <v>4</v>
      </c>
      <c r="H213" s="98">
        <v>13</v>
      </c>
      <c r="I213" s="98">
        <v>0</v>
      </c>
      <c r="J213" s="98">
        <v>0</v>
      </c>
      <c r="K213" s="98">
        <v>0</v>
      </c>
      <c r="L213" s="98">
        <v>0</v>
      </c>
      <c r="M213" s="98">
        <f>SUM(E213:L213)</f>
        <v>21</v>
      </c>
      <c r="N213" s="101"/>
      <c r="O213" s="102"/>
    </row>
    <row r="214" spans="3:15" ht="12">
      <c r="C214" s="24" t="s">
        <v>267</v>
      </c>
      <c r="D214" s="103" t="s">
        <v>268</v>
      </c>
      <c r="E214" s="98">
        <v>1</v>
      </c>
      <c r="F214" s="98">
        <v>2</v>
      </c>
      <c r="G214" s="98">
        <v>2</v>
      </c>
      <c r="H214" s="98">
        <v>9</v>
      </c>
      <c r="I214" s="98">
        <v>0</v>
      </c>
      <c r="J214" s="98">
        <v>0</v>
      </c>
      <c r="K214" s="98">
        <v>0</v>
      </c>
      <c r="L214" s="98">
        <v>0</v>
      </c>
      <c r="M214" s="98">
        <f>SUM(E214:L214)</f>
        <v>14</v>
      </c>
      <c r="N214" s="101"/>
      <c r="O214" s="102"/>
    </row>
    <row r="215" spans="2:15" ht="12">
      <c r="B215" s="92" t="s">
        <v>501</v>
      </c>
      <c r="D215" s="103"/>
      <c r="E215" s="98">
        <f aca="true" t="shared" si="39" ref="E215:M215">SUM(E199:E214)</f>
        <v>9</v>
      </c>
      <c r="F215" s="98">
        <f t="shared" si="39"/>
        <v>36</v>
      </c>
      <c r="G215" s="98">
        <f t="shared" si="39"/>
        <v>104</v>
      </c>
      <c r="H215" s="98">
        <f t="shared" si="39"/>
        <v>185</v>
      </c>
      <c r="I215" s="98">
        <f t="shared" si="39"/>
        <v>0</v>
      </c>
      <c r="J215" s="98">
        <f t="shared" si="39"/>
        <v>33</v>
      </c>
      <c r="K215" s="98">
        <f t="shared" si="39"/>
        <v>0</v>
      </c>
      <c r="L215" s="98">
        <f t="shared" si="39"/>
        <v>0</v>
      </c>
      <c r="M215" s="98">
        <f t="shared" si="39"/>
        <v>367</v>
      </c>
      <c r="N215" s="101"/>
      <c r="O215" s="102"/>
    </row>
    <row r="216" spans="2:15" ht="12">
      <c r="B216" s="92" t="s">
        <v>284</v>
      </c>
      <c r="D216" s="103"/>
      <c r="N216" s="101"/>
      <c r="O216" s="102"/>
    </row>
    <row r="217" spans="3:15" ht="12">
      <c r="C217" s="24" t="s">
        <v>287</v>
      </c>
      <c r="D217" s="103" t="s">
        <v>288</v>
      </c>
      <c r="E217" s="98">
        <v>0</v>
      </c>
      <c r="F217" s="98">
        <v>0</v>
      </c>
      <c r="G217" s="98">
        <v>0</v>
      </c>
      <c r="H217" s="98">
        <v>0</v>
      </c>
      <c r="I217" s="98">
        <v>0</v>
      </c>
      <c r="J217" s="98">
        <v>12</v>
      </c>
      <c r="K217" s="98">
        <v>0</v>
      </c>
      <c r="L217" s="98">
        <v>0</v>
      </c>
      <c r="M217" s="98">
        <f>SUM(E217:L217)</f>
        <v>12</v>
      </c>
      <c r="N217" s="101"/>
      <c r="O217" s="102"/>
    </row>
    <row r="218" spans="3:15" ht="12">
      <c r="C218" s="24" t="s">
        <v>289</v>
      </c>
      <c r="D218" s="103" t="s">
        <v>290</v>
      </c>
      <c r="E218" s="98">
        <v>0</v>
      </c>
      <c r="F218" s="98">
        <v>0</v>
      </c>
      <c r="G218" s="98">
        <v>0</v>
      </c>
      <c r="H218" s="98">
        <v>0</v>
      </c>
      <c r="I218" s="98">
        <v>0</v>
      </c>
      <c r="J218" s="98">
        <v>11</v>
      </c>
      <c r="K218" s="98">
        <v>0</v>
      </c>
      <c r="L218" s="98">
        <v>0</v>
      </c>
      <c r="M218" s="98">
        <f>SUM(E218:L218)</f>
        <v>11</v>
      </c>
      <c r="N218" s="101"/>
      <c r="O218" s="102"/>
    </row>
    <row r="219" spans="3:15" ht="12">
      <c r="C219" s="24" t="s">
        <v>650</v>
      </c>
      <c r="D219" s="103" t="s">
        <v>678</v>
      </c>
      <c r="E219" s="98">
        <v>0</v>
      </c>
      <c r="F219" s="98">
        <v>0</v>
      </c>
      <c r="G219" s="98">
        <v>0</v>
      </c>
      <c r="H219" s="98">
        <v>0</v>
      </c>
      <c r="I219" s="98">
        <v>0</v>
      </c>
      <c r="J219" s="98">
        <v>4</v>
      </c>
      <c r="K219" s="98">
        <v>0</v>
      </c>
      <c r="L219" s="98">
        <v>0</v>
      </c>
      <c r="M219" s="98">
        <f>SUM(E219:L219)</f>
        <v>4</v>
      </c>
      <c r="N219" s="101"/>
      <c r="O219" s="102"/>
    </row>
    <row r="220" spans="3:15" ht="12">
      <c r="C220" s="24" t="s">
        <v>285</v>
      </c>
      <c r="D220" s="103" t="s">
        <v>286</v>
      </c>
      <c r="E220" s="98">
        <v>0</v>
      </c>
      <c r="F220" s="98">
        <v>3</v>
      </c>
      <c r="G220" s="98">
        <v>10</v>
      </c>
      <c r="H220" s="98">
        <v>12</v>
      </c>
      <c r="I220" s="98">
        <v>0</v>
      </c>
      <c r="J220" s="98">
        <v>0</v>
      </c>
      <c r="K220" s="98">
        <v>0</v>
      </c>
      <c r="L220" s="98">
        <v>0</v>
      </c>
      <c r="M220" s="98">
        <f>SUM(E220:L220)</f>
        <v>25</v>
      </c>
      <c r="N220" s="101"/>
      <c r="O220" s="102"/>
    </row>
    <row r="221" spans="2:15" ht="12">
      <c r="B221" s="92" t="s">
        <v>545</v>
      </c>
      <c r="D221" s="103"/>
      <c r="E221" s="98">
        <f aca="true" t="shared" si="40" ref="E221:M221">SUM(E217:E220)</f>
        <v>0</v>
      </c>
      <c r="F221" s="98">
        <f t="shared" si="40"/>
        <v>3</v>
      </c>
      <c r="G221" s="98">
        <f t="shared" si="40"/>
        <v>10</v>
      </c>
      <c r="H221" s="98">
        <f t="shared" si="40"/>
        <v>12</v>
      </c>
      <c r="I221" s="98">
        <f t="shared" si="40"/>
        <v>0</v>
      </c>
      <c r="J221" s="98">
        <f t="shared" si="40"/>
        <v>27</v>
      </c>
      <c r="K221" s="98">
        <f t="shared" si="40"/>
        <v>0</v>
      </c>
      <c r="L221" s="98">
        <f t="shared" si="40"/>
        <v>0</v>
      </c>
      <c r="M221" s="98">
        <f t="shared" si="40"/>
        <v>52</v>
      </c>
      <c r="N221" s="101"/>
      <c r="O221" s="102"/>
    </row>
    <row r="222" spans="2:15" ht="12">
      <c r="B222" s="92" t="s">
        <v>291</v>
      </c>
      <c r="D222" s="103"/>
      <c r="N222" s="101"/>
      <c r="O222" s="102"/>
    </row>
    <row r="223" spans="3:15" ht="12">
      <c r="C223" s="24" t="s">
        <v>294</v>
      </c>
      <c r="D223" s="103" t="s">
        <v>295</v>
      </c>
      <c r="E223" s="98">
        <v>1</v>
      </c>
      <c r="F223" s="98">
        <v>5</v>
      </c>
      <c r="G223" s="98">
        <v>16</v>
      </c>
      <c r="H223" s="98">
        <v>38</v>
      </c>
      <c r="I223" s="98">
        <v>0</v>
      </c>
      <c r="J223" s="98">
        <v>5</v>
      </c>
      <c r="K223" s="98">
        <v>0</v>
      </c>
      <c r="L223" s="98">
        <v>0</v>
      </c>
      <c r="M223" s="98">
        <f>SUM(E223:L223)</f>
        <v>65</v>
      </c>
      <c r="N223" s="101"/>
      <c r="O223" s="102"/>
    </row>
    <row r="224" spans="3:15" ht="12">
      <c r="C224" s="24" t="s">
        <v>296</v>
      </c>
      <c r="D224" s="107" t="s">
        <v>502</v>
      </c>
      <c r="E224" s="98">
        <v>0</v>
      </c>
      <c r="F224" s="98">
        <v>0</v>
      </c>
      <c r="G224" s="98">
        <v>0</v>
      </c>
      <c r="H224" s="98">
        <v>0</v>
      </c>
      <c r="I224" s="98">
        <v>0</v>
      </c>
      <c r="J224" s="98">
        <v>11</v>
      </c>
      <c r="K224" s="98">
        <v>0</v>
      </c>
      <c r="L224" s="98">
        <v>0</v>
      </c>
      <c r="M224" s="98">
        <f>SUM(E224:L224)</f>
        <v>11</v>
      </c>
      <c r="N224" s="101"/>
      <c r="O224" s="102"/>
    </row>
    <row r="225" spans="3:15" ht="12">
      <c r="C225" s="24" t="s">
        <v>297</v>
      </c>
      <c r="D225" s="103" t="s">
        <v>298</v>
      </c>
      <c r="E225" s="98">
        <v>0</v>
      </c>
      <c r="F225" s="98">
        <v>1</v>
      </c>
      <c r="G225" s="98">
        <v>6</v>
      </c>
      <c r="H225" s="98">
        <v>8</v>
      </c>
      <c r="I225" s="98">
        <v>0</v>
      </c>
      <c r="J225" s="98">
        <v>0</v>
      </c>
      <c r="K225" s="98">
        <v>0</v>
      </c>
      <c r="L225" s="98">
        <v>0</v>
      </c>
      <c r="M225" s="98">
        <f>SUM(E225:L225)</f>
        <v>15</v>
      </c>
      <c r="N225" s="101"/>
      <c r="O225" s="102"/>
    </row>
    <row r="226" spans="3:15" ht="12">
      <c r="C226" s="24" t="s">
        <v>292</v>
      </c>
      <c r="D226" s="103" t="s">
        <v>293</v>
      </c>
      <c r="E226" s="98">
        <v>0</v>
      </c>
      <c r="F226" s="98">
        <v>0</v>
      </c>
      <c r="G226" s="98">
        <v>0</v>
      </c>
      <c r="H226" s="98">
        <v>0</v>
      </c>
      <c r="I226" s="98">
        <v>0</v>
      </c>
      <c r="J226" s="98">
        <v>14</v>
      </c>
      <c r="K226" s="98">
        <v>0</v>
      </c>
      <c r="L226" s="98">
        <v>0</v>
      </c>
      <c r="M226" s="98">
        <f>SUM(E226:L226)</f>
        <v>14</v>
      </c>
      <c r="N226" s="101"/>
      <c r="O226" s="102"/>
    </row>
    <row r="227" spans="2:15" ht="12">
      <c r="B227" s="92" t="s">
        <v>546</v>
      </c>
      <c r="D227" s="103"/>
      <c r="E227" s="98">
        <f>SUM(E223:E226)</f>
        <v>1</v>
      </c>
      <c r="F227" s="98">
        <f aca="true" t="shared" si="41" ref="F227:L227">SUM(F223:F226)</f>
        <v>6</v>
      </c>
      <c r="G227" s="98">
        <f t="shared" si="41"/>
        <v>22</v>
      </c>
      <c r="H227" s="98">
        <f t="shared" si="41"/>
        <v>46</v>
      </c>
      <c r="I227" s="98">
        <f t="shared" si="41"/>
        <v>0</v>
      </c>
      <c r="J227" s="98">
        <f t="shared" si="41"/>
        <v>30</v>
      </c>
      <c r="K227" s="98">
        <f t="shared" si="41"/>
        <v>0</v>
      </c>
      <c r="L227" s="98">
        <f t="shared" si="41"/>
        <v>0</v>
      </c>
      <c r="M227" s="98">
        <f>SUM(M223:M226)</f>
        <v>105</v>
      </c>
      <c r="N227" s="101"/>
      <c r="O227" s="102"/>
    </row>
    <row r="228" spans="2:15" ht="12">
      <c r="B228" s="92" t="s">
        <v>659</v>
      </c>
      <c r="D228" s="103"/>
      <c r="N228" s="101"/>
      <c r="O228" s="102"/>
    </row>
    <row r="229" spans="3:15" ht="12">
      <c r="C229" s="24" t="s">
        <v>660</v>
      </c>
      <c r="D229" s="103"/>
      <c r="E229" s="98">
        <v>0</v>
      </c>
      <c r="F229" s="98">
        <v>0</v>
      </c>
      <c r="G229" s="98">
        <v>0</v>
      </c>
      <c r="H229" s="98">
        <v>0</v>
      </c>
      <c r="I229" s="98">
        <v>0</v>
      </c>
      <c r="J229" s="98">
        <v>0</v>
      </c>
      <c r="K229" s="98">
        <v>2</v>
      </c>
      <c r="L229" s="98">
        <v>0</v>
      </c>
      <c r="M229" s="98">
        <f>SUM(E229:L229)</f>
        <v>2</v>
      </c>
      <c r="N229" s="101"/>
      <c r="O229" s="102"/>
    </row>
    <row r="230" spans="2:15" ht="12">
      <c r="B230" s="92" t="s">
        <v>661</v>
      </c>
      <c r="D230" s="103"/>
      <c r="N230" s="101"/>
      <c r="O230" s="102"/>
    </row>
    <row r="231" spans="1:15" ht="12">
      <c r="A231" s="97" t="s">
        <v>552</v>
      </c>
      <c r="C231" s="103"/>
      <c r="D231" s="103"/>
      <c r="E231" s="98">
        <f>E241+E244+E249+E256+E262</f>
        <v>31</v>
      </c>
      <c r="F231" s="98">
        <f aca="true" t="shared" si="42" ref="F231:L231">F241+F244+F249+F256+F262</f>
        <v>72</v>
      </c>
      <c r="G231" s="98">
        <f t="shared" si="42"/>
        <v>233</v>
      </c>
      <c r="H231" s="98">
        <f t="shared" si="42"/>
        <v>629</v>
      </c>
      <c r="I231" s="98">
        <f t="shared" si="42"/>
        <v>0</v>
      </c>
      <c r="J231" s="98">
        <f t="shared" si="42"/>
        <v>161</v>
      </c>
      <c r="K231" s="98">
        <f t="shared" si="42"/>
        <v>0</v>
      </c>
      <c r="L231" s="98">
        <f t="shared" si="42"/>
        <v>0</v>
      </c>
      <c r="M231" s="98">
        <f>M241+M244+M249+M256+M262</f>
        <v>1126</v>
      </c>
      <c r="N231" s="101"/>
      <c r="O231" s="102"/>
    </row>
    <row r="232" spans="2:15" ht="12">
      <c r="B232" s="92" t="s">
        <v>42</v>
      </c>
      <c r="D232" s="103"/>
      <c r="N232" s="101"/>
      <c r="O232" s="102"/>
    </row>
    <row r="233" spans="3:15" ht="12">
      <c r="C233" s="24" t="s">
        <v>303</v>
      </c>
      <c r="D233" s="103" t="s">
        <v>304</v>
      </c>
      <c r="E233" s="98">
        <v>0</v>
      </c>
      <c r="F233" s="98">
        <v>0</v>
      </c>
      <c r="G233" s="98">
        <v>0</v>
      </c>
      <c r="H233" s="98">
        <v>0</v>
      </c>
      <c r="I233" s="98">
        <v>0</v>
      </c>
      <c r="J233" s="98">
        <v>21</v>
      </c>
      <c r="K233" s="98">
        <v>0</v>
      </c>
      <c r="L233" s="98">
        <v>0</v>
      </c>
      <c r="M233" s="98">
        <f aca="true" t="shared" si="43" ref="M233:M240">SUM(E233:L233)</f>
        <v>21</v>
      </c>
      <c r="N233" s="101"/>
      <c r="O233" s="102"/>
    </row>
    <row r="234" spans="3:15" ht="12">
      <c r="C234" s="24" t="s">
        <v>599</v>
      </c>
      <c r="D234" s="103" t="s">
        <v>626</v>
      </c>
      <c r="E234" s="98">
        <v>0</v>
      </c>
      <c r="F234" s="98">
        <v>0</v>
      </c>
      <c r="G234" s="98">
        <v>1</v>
      </c>
      <c r="H234" s="98">
        <v>1</v>
      </c>
      <c r="I234" s="98">
        <v>0</v>
      </c>
      <c r="J234" s="98">
        <v>0</v>
      </c>
      <c r="K234" s="98">
        <v>0</v>
      </c>
      <c r="L234" s="98">
        <v>0</v>
      </c>
      <c r="M234" s="98">
        <f t="shared" si="43"/>
        <v>2</v>
      </c>
      <c r="N234" s="101"/>
      <c r="O234" s="102"/>
    </row>
    <row r="235" spans="3:15" ht="12">
      <c r="C235" s="24" t="s">
        <v>305</v>
      </c>
      <c r="D235" s="103" t="s">
        <v>306</v>
      </c>
      <c r="E235" s="98">
        <v>1</v>
      </c>
      <c r="F235" s="98">
        <v>7</v>
      </c>
      <c r="G235" s="98">
        <v>21</v>
      </c>
      <c r="H235" s="98">
        <v>95</v>
      </c>
      <c r="I235" s="98">
        <v>0</v>
      </c>
      <c r="J235" s="98">
        <v>0</v>
      </c>
      <c r="K235" s="98">
        <v>0</v>
      </c>
      <c r="L235" s="98">
        <v>0</v>
      </c>
      <c r="M235" s="98">
        <f t="shared" si="43"/>
        <v>124</v>
      </c>
      <c r="N235" s="101"/>
      <c r="O235" s="102"/>
    </row>
    <row r="236" spans="3:15" ht="12">
      <c r="C236" s="24" t="s">
        <v>307</v>
      </c>
      <c r="D236" s="103" t="s">
        <v>504</v>
      </c>
      <c r="E236" s="98">
        <v>0</v>
      </c>
      <c r="F236" s="98">
        <v>0</v>
      </c>
      <c r="G236" s="98">
        <v>0</v>
      </c>
      <c r="H236" s="98">
        <v>1</v>
      </c>
      <c r="I236" s="98">
        <v>0</v>
      </c>
      <c r="J236" s="98">
        <v>0</v>
      </c>
      <c r="K236" s="98">
        <v>0</v>
      </c>
      <c r="L236" s="98">
        <v>0</v>
      </c>
      <c r="M236" s="98">
        <f t="shared" si="43"/>
        <v>1</v>
      </c>
      <c r="N236" s="101"/>
      <c r="O236" s="102"/>
    </row>
    <row r="237" spans="3:15" ht="12">
      <c r="C237" s="24" t="s">
        <v>600</v>
      </c>
      <c r="D237" s="103" t="s">
        <v>627</v>
      </c>
      <c r="E237" s="98">
        <v>0</v>
      </c>
      <c r="F237" s="98">
        <v>0</v>
      </c>
      <c r="G237" s="98">
        <v>0</v>
      </c>
      <c r="H237" s="98">
        <v>0</v>
      </c>
      <c r="I237" s="98">
        <v>0</v>
      </c>
      <c r="J237" s="98">
        <v>0</v>
      </c>
      <c r="K237" s="98">
        <v>0</v>
      </c>
      <c r="L237" s="98">
        <v>0</v>
      </c>
      <c r="M237" s="98">
        <f t="shared" si="43"/>
        <v>0</v>
      </c>
      <c r="N237" s="101"/>
      <c r="O237" s="102"/>
    </row>
    <row r="238" spans="3:15" ht="12">
      <c r="C238" s="24" t="s">
        <v>299</v>
      </c>
      <c r="D238" s="106" t="s">
        <v>300</v>
      </c>
      <c r="E238" s="98">
        <v>1</v>
      </c>
      <c r="F238" s="98">
        <v>3</v>
      </c>
      <c r="G238" s="98">
        <v>5</v>
      </c>
      <c r="H238" s="98">
        <v>10</v>
      </c>
      <c r="I238" s="98">
        <v>0</v>
      </c>
      <c r="J238" s="98">
        <v>0</v>
      </c>
      <c r="K238" s="98">
        <v>0</v>
      </c>
      <c r="L238" s="98">
        <v>0</v>
      </c>
      <c r="M238" s="98">
        <f t="shared" si="43"/>
        <v>19</v>
      </c>
      <c r="N238" s="101"/>
      <c r="O238" s="102"/>
    </row>
    <row r="239" spans="3:15" ht="12">
      <c r="C239" s="24" t="s">
        <v>301</v>
      </c>
      <c r="D239" s="107" t="s">
        <v>548</v>
      </c>
      <c r="E239" s="98">
        <v>0</v>
      </c>
      <c r="F239" s="98">
        <v>0</v>
      </c>
      <c r="G239" s="98">
        <v>2</v>
      </c>
      <c r="H239" s="98">
        <v>0</v>
      </c>
      <c r="I239" s="98">
        <v>0</v>
      </c>
      <c r="J239" s="98">
        <v>0</v>
      </c>
      <c r="K239" s="98">
        <v>0</v>
      </c>
      <c r="L239" s="98">
        <v>0</v>
      </c>
      <c r="M239" s="98">
        <f t="shared" si="43"/>
        <v>2</v>
      </c>
      <c r="N239" s="101"/>
      <c r="O239" s="102"/>
    </row>
    <row r="240" spans="3:15" ht="12">
      <c r="C240" s="24" t="s">
        <v>302</v>
      </c>
      <c r="D240" s="107" t="s">
        <v>503</v>
      </c>
      <c r="E240" s="98">
        <v>0</v>
      </c>
      <c r="F240" s="98">
        <v>4</v>
      </c>
      <c r="G240" s="98">
        <v>15</v>
      </c>
      <c r="H240" s="98">
        <v>34</v>
      </c>
      <c r="I240" s="98">
        <v>0</v>
      </c>
      <c r="J240" s="98">
        <v>1</v>
      </c>
      <c r="K240" s="98">
        <v>0</v>
      </c>
      <c r="L240" s="98">
        <v>0</v>
      </c>
      <c r="M240" s="98">
        <f t="shared" si="43"/>
        <v>54</v>
      </c>
      <c r="N240" s="101"/>
      <c r="O240" s="102"/>
    </row>
    <row r="241" spans="2:15" ht="12">
      <c r="B241" s="92" t="s">
        <v>505</v>
      </c>
      <c r="D241" s="103"/>
      <c r="E241" s="98">
        <f aca="true" t="shared" si="44" ref="E241:M241">SUM(E233:E240)</f>
        <v>2</v>
      </c>
      <c r="F241" s="98">
        <f t="shared" si="44"/>
        <v>14</v>
      </c>
      <c r="G241" s="98">
        <f t="shared" si="44"/>
        <v>44</v>
      </c>
      <c r="H241" s="98">
        <f t="shared" si="44"/>
        <v>141</v>
      </c>
      <c r="I241" s="98">
        <f t="shared" si="44"/>
        <v>0</v>
      </c>
      <c r="J241" s="98">
        <f t="shared" si="44"/>
        <v>22</v>
      </c>
      <c r="K241" s="98">
        <f t="shared" si="44"/>
        <v>0</v>
      </c>
      <c r="L241" s="98">
        <f t="shared" si="44"/>
        <v>0</v>
      </c>
      <c r="M241" s="98">
        <f t="shared" si="44"/>
        <v>223</v>
      </c>
      <c r="N241" s="101"/>
      <c r="O241" s="102"/>
    </row>
    <row r="242" spans="2:15" ht="12">
      <c r="B242" s="92" t="s">
        <v>43</v>
      </c>
      <c r="D242" s="103"/>
      <c r="N242" s="101"/>
      <c r="O242" s="102"/>
    </row>
    <row r="243" spans="3:15" ht="12">
      <c r="C243" s="24" t="s">
        <v>308</v>
      </c>
      <c r="D243" s="103" t="s">
        <v>309</v>
      </c>
      <c r="E243" s="98">
        <v>0</v>
      </c>
      <c r="F243" s="98">
        <v>0</v>
      </c>
      <c r="G243" s="98">
        <v>0</v>
      </c>
      <c r="H243" s="98">
        <v>0</v>
      </c>
      <c r="I243" s="98">
        <v>0</v>
      </c>
      <c r="J243" s="98">
        <v>139</v>
      </c>
      <c r="K243" s="98">
        <v>0</v>
      </c>
      <c r="L243" s="98">
        <v>0</v>
      </c>
      <c r="M243" s="98">
        <f>SUM(E243:L243)</f>
        <v>139</v>
      </c>
      <c r="N243" s="101"/>
      <c r="O243" s="102"/>
    </row>
    <row r="244" spans="2:15" ht="12">
      <c r="B244" s="92" t="s">
        <v>506</v>
      </c>
      <c r="D244" s="103"/>
      <c r="E244" s="98">
        <f aca="true" t="shared" si="45" ref="E244:M244">SUM(E243)</f>
        <v>0</v>
      </c>
      <c r="F244" s="98">
        <f t="shared" si="45"/>
        <v>0</v>
      </c>
      <c r="G244" s="98">
        <f t="shared" si="45"/>
        <v>0</v>
      </c>
      <c r="H244" s="98">
        <f t="shared" si="45"/>
        <v>0</v>
      </c>
      <c r="I244" s="98">
        <f t="shared" si="45"/>
        <v>0</v>
      </c>
      <c r="J244" s="98">
        <f t="shared" si="45"/>
        <v>139</v>
      </c>
      <c r="K244" s="98">
        <f t="shared" si="45"/>
        <v>0</v>
      </c>
      <c r="L244" s="98">
        <f t="shared" si="45"/>
        <v>0</v>
      </c>
      <c r="M244" s="98">
        <f t="shared" si="45"/>
        <v>139</v>
      </c>
      <c r="N244" s="101"/>
      <c r="O244" s="102"/>
    </row>
    <row r="245" spans="3:15" ht="12">
      <c r="C245" s="24" t="s">
        <v>310</v>
      </c>
      <c r="D245" s="108"/>
      <c r="N245" s="101"/>
      <c r="O245" s="102"/>
    </row>
    <row r="246" spans="3:15" ht="12">
      <c r="C246" s="24" t="s">
        <v>313</v>
      </c>
      <c r="D246" s="103" t="s">
        <v>314</v>
      </c>
      <c r="E246" s="98">
        <v>4</v>
      </c>
      <c r="F246" s="98">
        <v>10</v>
      </c>
      <c r="G246" s="98">
        <v>36</v>
      </c>
      <c r="H246" s="98">
        <v>121</v>
      </c>
      <c r="I246" s="98">
        <v>0</v>
      </c>
      <c r="J246" s="98">
        <v>0</v>
      </c>
      <c r="K246" s="98">
        <v>0</v>
      </c>
      <c r="L246" s="98">
        <v>0</v>
      </c>
      <c r="M246" s="98">
        <f>SUM(E246:L246)</f>
        <v>171</v>
      </c>
      <c r="N246" s="101"/>
      <c r="O246" s="102"/>
    </row>
    <row r="247" spans="3:15" ht="12">
      <c r="C247" s="24" t="s">
        <v>311</v>
      </c>
      <c r="D247" s="103" t="s">
        <v>312</v>
      </c>
      <c r="E247" s="98">
        <v>0</v>
      </c>
      <c r="F247" s="98">
        <v>1</v>
      </c>
      <c r="G247" s="98">
        <v>9</v>
      </c>
      <c r="H247" s="98">
        <v>27</v>
      </c>
      <c r="I247" s="98">
        <v>0</v>
      </c>
      <c r="J247" s="98">
        <v>0</v>
      </c>
      <c r="K247" s="98">
        <v>0</v>
      </c>
      <c r="L247" s="98">
        <v>0</v>
      </c>
      <c r="M247" s="98">
        <f>SUM(E247:L247)</f>
        <v>37</v>
      </c>
      <c r="N247" s="101"/>
      <c r="O247" s="102"/>
    </row>
    <row r="248" spans="3:15" ht="12">
      <c r="C248" s="24" t="s">
        <v>651</v>
      </c>
      <c r="D248" s="103" t="s">
        <v>679</v>
      </c>
      <c r="E248" s="98">
        <v>0</v>
      </c>
      <c r="F248" s="98">
        <v>0</v>
      </c>
      <c r="G248" s="98">
        <v>1</v>
      </c>
      <c r="H248" s="98">
        <v>0</v>
      </c>
      <c r="I248" s="98">
        <v>0</v>
      </c>
      <c r="J248" s="98">
        <v>0</v>
      </c>
      <c r="K248" s="98">
        <v>0</v>
      </c>
      <c r="L248" s="98">
        <v>0</v>
      </c>
      <c r="M248" s="98">
        <f>SUM(E248:L248)</f>
        <v>1</v>
      </c>
      <c r="N248" s="101"/>
      <c r="O248" s="102"/>
    </row>
    <row r="249" spans="2:15" ht="12">
      <c r="B249" s="92" t="s">
        <v>507</v>
      </c>
      <c r="D249" s="103"/>
      <c r="E249" s="98">
        <f>SUM(E246:E248)</f>
        <v>4</v>
      </c>
      <c r="F249" s="98">
        <f aca="true" t="shared" si="46" ref="F249:L249">SUM(F246:F248)</f>
        <v>11</v>
      </c>
      <c r="G249" s="98">
        <f t="shared" si="46"/>
        <v>46</v>
      </c>
      <c r="H249" s="98">
        <f t="shared" si="46"/>
        <v>148</v>
      </c>
      <c r="I249" s="98">
        <f t="shared" si="46"/>
        <v>0</v>
      </c>
      <c r="J249" s="98">
        <f t="shared" si="46"/>
        <v>0</v>
      </c>
      <c r="K249" s="98">
        <f t="shared" si="46"/>
        <v>0</v>
      </c>
      <c r="L249" s="98">
        <f t="shared" si="46"/>
        <v>0</v>
      </c>
      <c r="M249" s="98">
        <f>SUM(M246:M248)</f>
        <v>209</v>
      </c>
      <c r="N249" s="101"/>
      <c r="O249" s="102"/>
    </row>
    <row r="250" spans="2:15" ht="12">
      <c r="B250" s="92" t="s">
        <v>508</v>
      </c>
      <c r="D250" s="103"/>
      <c r="N250" s="101"/>
      <c r="O250" s="102"/>
    </row>
    <row r="251" spans="3:15" ht="12">
      <c r="C251" s="24" t="s">
        <v>315</v>
      </c>
      <c r="D251" s="103" t="s">
        <v>316</v>
      </c>
      <c r="E251" s="98">
        <v>0</v>
      </c>
      <c r="F251" s="98">
        <v>0</v>
      </c>
      <c r="G251" s="98">
        <v>7</v>
      </c>
      <c r="H251" s="98">
        <v>30</v>
      </c>
      <c r="I251" s="98">
        <v>0</v>
      </c>
      <c r="J251" s="98">
        <v>0</v>
      </c>
      <c r="K251" s="98">
        <v>0</v>
      </c>
      <c r="L251" s="98">
        <v>0</v>
      </c>
      <c r="M251" s="98">
        <f>SUM(E251:L251)</f>
        <v>37</v>
      </c>
      <c r="N251" s="101"/>
      <c r="O251" s="102"/>
    </row>
    <row r="252" spans="3:15" ht="12">
      <c r="C252" s="24" t="s">
        <v>317</v>
      </c>
      <c r="D252" s="107" t="s">
        <v>680</v>
      </c>
      <c r="E252" s="98">
        <v>12</v>
      </c>
      <c r="F252" s="98">
        <v>21</v>
      </c>
      <c r="G252" s="98">
        <v>26</v>
      </c>
      <c r="H252" s="98">
        <v>56</v>
      </c>
      <c r="I252" s="98">
        <v>0</v>
      </c>
      <c r="J252" s="98">
        <v>0</v>
      </c>
      <c r="K252" s="98">
        <v>0</v>
      </c>
      <c r="L252" s="98">
        <v>0</v>
      </c>
      <c r="M252" s="98">
        <f>SUM(E252:L252)</f>
        <v>115</v>
      </c>
      <c r="N252" s="101"/>
      <c r="O252" s="102"/>
    </row>
    <row r="253" spans="3:15" ht="12">
      <c r="C253" s="24" t="s">
        <v>318</v>
      </c>
      <c r="D253" s="107" t="s">
        <v>509</v>
      </c>
      <c r="E253" s="98">
        <v>1</v>
      </c>
      <c r="F253" s="98">
        <v>2</v>
      </c>
      <c r="G253" s="98">
        <v>10</v>
      </c>
      <c r="H253" s="98">
        <v>21</v>
      </c>
      <c r="I253" s="98">
        <v>0</v>
      </c>
      <c r="J253" s="98">
        <v>0</v>
      </c>
      <c r="K253" s="98">
        <v>0</v>
      </c>
      <c r="L253" s="98">
        <v>0</v>
      </c>
      <c r="M253" s="98">
        <f>SUM(E253:L253)</f>
        <v>34</v>
      </c>
      <c r="N253" s="101"/>
      <c r="O253" s="102"/>
    </row>
    <row r="254" spans="3:15" ht="12">
      <c r="C254" s="24" t="s">
        <v>319</v>
      </c>
      <c r="D254" s="107" t="s">
        <v>510</v>
      </c>
      <c r="E254" s="98">
        <v>0</v>
      </c>
      <c r="F254" s="98">
        <v>4</v>
      </c>
      <c r="G254" s="98">
        <v>13</v>
      </c>
      <c r="H254" s="98">
        <v>26</v>
      </c>
      <c r="I254" s="98">
        <v>0</v>
      </c>
      <c r="J254" s="98">
        <v>0</v>
      </c>
      <c r="K254" s="98">
        <v>0</v>
      </c>
      <c r="L254" s="98">
        <v>0</v>
      </c>
      <c r="M254" s="98">
        <f>SUM(E254:L254)</f>
        <v>43</v>
      </c>
      <c r="N254" s="101"/>
      <c r="O254" s="102"/>
    </row>
    <row r="255" spans="3:15" ht="12">
      <c r="C255" s="24" t="s">
        <v>320</v>
      </c>
      <c r="D255" s="107" t="s">
        <v>511</v>
      </c>
      <c r="E255" s="98">
        <v>6</v>
      </c>
      <c r="F255" s="98">
        <v>5</v>
      </c>
      <c r="G255" s="98">
        <v>20</v>
      </c>
      <c r="H255" s="98">
        <v>34</v>
      </c>
      <c r="I255" s="98">
        <v>0</v>
      </c>
      <c r="J255" s="98">
        <v>0</v>
      </c>
      <c r="K255" s="98">
        <v>0</v>
      </c>
      <c r="L255" s="98">
        <v>0</v>
      </c>
      <c r="M255" s="98">
        <f>SUM(E255:L255)</f>
        <v>65</v>
      </c>
      <c r="N255" s="101"/>
      <c r="O255" s="102"/>
    </row>
    <row r="256" spans="2:15" ht="12">
      <c r="B256" s="92" t="s">
        <v>514</v>
      </c>
      <c r="D256" s="103"/>
      <c r="E256" s="98">
        <f aca="true" t="shared" si="47" ref="E256:M256">SUM(E251:E255)</f>
        <v>19</v>
      </c>
      <c r="F256" s="98">
        <f t="shared" si="47"/>
        <v>32</v>
      </c>
      <c r="G256" s="98">
        <f t="shared" si="47"/>
        <v>76</v>
      </c>
      <c r="H256" s="98">
        <f t="shared" si="47"/>
        <v>167</v>
      </c>
      <c r="I256" s="98">
        <f t="shared" si="47"/>
        <v>0</v>
      </c>
      <c r="J256" s="98">
        <f t="shared" si="47"/>
        <v>0</v>
      </c>
      <c r="K256" s="98">
        <f t="shared" si="47"/>
        <v>0</v>
      </c>
      <c r="L256" s="98">
        <f t="shared" si="47"/>
        <v>0</v>
      </c>
      <c r="M256" s="98">
        <f t="shared" si="47"/>
        <v>294</v>
      </c>
      <c r="N256" s="101"/>
      <c r="O256" s="102"/>
    </row>
    <row r="257" spans="2:15" ht="12">
      <c r="B257" s="92" t="s">
        <v>44</v>
      </c>
      <c r="D257" s="103"/>
      <c r="N257" s="101"/>
      <c r="O257" s="102"/>
    </row>
    <row r="258" spans="3:15" ht="12">
      <c r="C258" s="24" t="s">
        <v>321</v>
      </c>
      <c r="D258" s="103" t="s">
        <v>322</v>
      </c>
      <c r="E258" s="98">
        <v>2</v>
      </c>
      <c r="F258" s="98">
        <v>1</v>
      </c>
      <c r="G258" s="98">
        <v>3</v>
      </c>
      <c r="H258" s="98">
        <v>14</v>
      </c>
      <c r="I258" s="98">
        <v>0</v>
      </c>
      <c r="J258" s="98">
        <v>0</v>
      </c>
      <c r="K258" s="98">
        <v>0</v>
      </c>
      <c r="L258" s="98">
        <v>0</v>
      </c>
      <c r="M258" s="98">
        <f>SUM(E258:L258)</f>
        <v>20</v>
      </c>
      <c r="N258" s="101"/>
      <c r="O258" s="102"/>
    </row>
    <row r="259" spans="3:15" ht="12">
      <c r="C259" s="24" t="s">
        <v>323</v>
      </c>
      <c r="D259" s="106" t="s">
        <v>324</v>
      </c>
      <c r="E259" s="98">
        <v>4</v>
      </c>
      <c r="F259" s="98">
        <v>13</v>
      </c>
      <c r="G259" s="98">
        <v>42</v>
      </c>
      <c r="H259" s="98">
        <v>73</v>
      </c>
      <c r="I259" s="98">
        <v>0</v>
      </c>
      <c r="J259" s="98">
        <v>0</v>
      </c>
      <c r="K259" s="98">
        <v>0</v>
      </c>
      <c r="L259" s="98">
        <v>0</v>
      </c>
      <c r="M259" s="98">
        <f>SUM(E259:L259)</f>
        <v>132</v>
      </c>
      <c r="N259" s="101"/>
      <c r="O259" s="102"/>
    </row>
    <row r="260" spans="3:15" ht="12">
      <c r="C260" s="24" t="s">
        <v>325</v>
      </c>
      <c r="D260" s="107" t="s">
        <v>512</v>
      </c>
      <c r="E260" s="98">
        <v>0</v>
      </c>
      <c r="F260" s="98">
        <v>0</v>
      </c>
      <c r="G260" s="98">
        <v>15</v>
      </c>
      <c r="H260" s="98">
        <v>58</v>
      </c>
      <c r="I260" s="98">
        <v>0</v>
      </c>
      <c r="J260" s="98">
        <v>0</v>
      </c>
      <c r="K260" s="98">
        <v>0</v>
      </c>
      <c r="L260" s="98">
        <v>0</v>
      </c>
      <c r="M260" s="98">
        <f>SUM(E260:L260)</f>
        <v>73</v>
      </c>
      <c r="N260" s="101"/>
      <c r="O260" s="102"/>
    </row>
    <row r="261" spans="3:15" ht="12">
      <c r="C261" s="24" t="s">
        <v>326</v>
      </c>
      <c r="D261" s="103" t="s">
        <v>327</v>
      </c>
      <c r="E261" s="98">
        <v>0</v>
      </c>
      <c r="F261" s="98">
        <v>1</v>
      </c>
      <c r="G261" s="98">
        <v>7</v>
      </c>
      <c r="H261" s="98">
        <v>28</v>
      </c>
      <c r="I261" s="98">
        <v>0</v>
      </c>
      <c r="J261" s="98">
        <v>0</v>
      </c>
      <c r="K261" s="98">
        <v>0</v>
      </c>
      <c r="L261" s="98">
        <v>0</v>
      </c>
      <c r="M261" s="98">
        <f>SUM(E261:L261)</f>
        <v>36</v>
      </c>
      <c r="N261" s="101"/>
      <c r="O261" s="102"/>
    </row>
    <row r="262" spans="2:15" ht="12">
      <c r="B262" s="92" t="s">
        <v>513</v>
      </c>
      <c r="D262" s="103"/>
      <c r="E262" s="98">
        <f aca="true" t="shared" si="48" ref="E262:L262">SUM(E258:E261)</f>
        <v>6</v>
      </c>
      <c r="F262" s="98">
        <f t="shared" si="48"/>
        <v>15</v>
      </c>
      <c r="G262" s="98">
        <f t="shared" si="48"/>
        <v>67</v>
      </c>
      <c r="H262" s="98">
        <f t="shared" si="48"/>
        <v>173</v>
      </c>
      <c r="I262" s="98">
        <f t="shared" si="48"/>
        <v>0</v>
      </c>
      <c r="J262" s="98">
        <f t="shared" si="48"/>
        <v>0</v>
      </c>
      <c r="K262" s="98">
        <f t="shared" si="48"/>
        <v>0</v>
      </c>
      <c r="L262" s="98">
        <f t="shared" si="48"/>
        <v>0</v>
      </c>
      <c r="M262" s="98">
        <f>SUM(E262:L262)</f>
        <v>261</v>
      </c>
      <c r="N262" s="101"/>
      <c r="O262" s="102"/>
    </row>
    <row r="263" spans="1:15" ht="12">
      <c r="A263" s="97" t="s">
        <v>551</v>
      </c>
      <c r="D263" s="103"/>
      <c r="E263" s="98">
        <f aca="true" t="shared" si="49" ref="E263:M263">E273+E279+E290</f>
        <v>13</v>
      </c>
      <c r="F263" s="98">
        <f t="shared" si="49"/>
        <v>65</v>
      </c>
      <c r="G263" s="98">
        <f t="shared" si="49"/>
        <v>226</v>
      </c>
      <c r="H263" s="98">
        <f t="shared" si="49"/>
        <v>371</v>
      </c>
      <c r="I263" s="98">
        <f t="shared" si="49"/>
        <v>0</v>
      </c>
      <c r="J263" s="98">
        <f t="shared" si="49"/>
        <v>296</v>
      </c>
      <c r="K263" s="98">
        <f t="shared" si="49"/>
        <v>66</v>
      </c>
      <c r="L263" s="98">
        <f t="shared" si="49"/>
        <v>157</v>
      </c>
      <c r="M263" s="98">
        <f t="shared" si="49"/>
        <v>1194</v>
      </c>
      <c r="N263" s="101"/>
      <c r="O263" s="102"/>
    </row>
    <row r="264" spans="2:15" ht="12">
      <c r="B264" s="92" t="s">
        <v>46</v>
      </c>
      <c r="D264" s="103"/>
      <c r="N264" s="101"/>
      <c r="O264" s="102"/>
    </row>
    <row r="265" spans="3:15" ht="12">
      <c r="C265" s="24" t="s">
        <v>338</v>
      </c>
      <c r="D265" s="103" t="s">
        <v>330</v>
      </c>
      <c r="E265" s="98">
        <v>0</v>
      </c>
      <c r="F265" s="98">
        <v>0</v>
      </c>
      <c r="G265" s="98">
        <v>0</v>
      </c>
      <c r="H265" s="98">
        <v>0</v>
      </c>
      <c r="I265" s="98">
        <v>0</v>
      </c>
      <c r="J265" s="98">
        <v>100</v>
      </c>
      <c r="K265" s="98">
        <v>0</v>
      </c>
      <c r="L265" s="98">
        <v>0</v>
      </c>
      <c r="M265" s="98">
        <f aca="true" t="shared" si="50" ref="M265:M272">SUM(E265:L265)</f>
        <v>100</v>
      </c>
      <c r="N265" s="101"/>
      <c r="O265" s="102"/>
    </row>
    <row r="266" spans="3:15" ht="12">
      <c r="C266" s="103" t="s">
        <v>329</v>
      </c>
      <c r="D266" s="103" t="s">
        <v>330</v>
      </c>
      <c r="E266" s="98">
        <v>0</v>
      </c>
      <c r="F266" s="98">
        <v>0</v>
      </c>
      <c r="G266" s="98">
        <v>0</v>
      </c>
      <c r="H266" s="98">
        <v>0</v>
      </c>
      <c r="I266" s="98">
        <v>0</v>
      </c>
      <c r="J266" s="98">
        <v>0</v>
      </c>
      <c r="K266" s="98">
        <v>0</v>
      </c>
      <c r="L266" s="98">
        <v>29</v>
      </c>
      <c r="M266" s="98">
        <f t="shared" si="50"/>
        <v>29</v>
      </c>
      <c r="N266" s="101"/>
      <c r="O266" s="102"/>
    </row>
    <row r="267" spans="3:15" ht="12">
      <c r="C267" s="24" t="s">
        <v>331</v>
      </c>
      <c r="D267" s="103" t="s">
        <v>332</v>
      </c>
      <c r="E267" s="98">
        <v>5</v>
      </c>
      <c r="F267" s="98">
        <v>15</v>
      </c>
      <c r="G267" s="98">
        <v>64</v>
      </c>
      <c r="H267" s="98">
        <v>139</v>
      </c>
      <c r="I267" s="98">
        <v>0</v>
      </c>
      <c r="J267" s="98">
        <v>0</v>
      </c>
      <c r="K267" s="98">
        <v>0</v>
      </c>
      <c r="L267" s="98">
        <v>0</v>
      </c>
      <c r="M267" s="98">
        <f t="shared" si="50"/>
        <v>223</v>
      </c>
      <c r="N267" s="101"/>
      <c r="O267" s="102"/>
    </row>
    <row r="268" spans="3:15" ht="12">
      <c r="C268" s="24" t="s">
        <v>333</v>
      </c>
      <c r="D268" s="107" t="s">
        <v>515</v>
      </c>
      <c r="E268" s="98">
        <v>0</v>
      </c>
      <c r="F268" s="98">
        <v>2</v>
      </c>
      <c r="G268" s="98">
        <v>8</v>
      </c>
      <c r="H268" s="98">
        <v>46</v>
      </c>
      <c r="I268" s="98">
        <v>0</v>
      </c>
      <c r="J268" s="98">
        <v>0</v>
      </c>
      <c r="K268" s="98">
        <v>0</v>
      </c>
      <c r="L268" s="98">
        <v>0</v>
      </c>
      <c r="M268" s="98">
        <f t="shared" si="50"/>
        <v>56</v>
      </c>
      <c r="N268" s="101"/>
      <c r="O268" s="102"/>
    </row>
    <row r="269" spans="3:15" ht="12">
      <c r="C269" s="24" t="s">
        <v>334</v>
      </c>
      <c r="D269" s="103" t="s">
        <v>335</v>
      </c>
      <c r="E269" s="98">
        <v>1</v>
      </c>
      <c r="F269" s="98">
        <v>6</v>
      </c>
      <c r="G269" s="98">
        <v>16</v>
      </c>
      <c r="H269" s="98">
        <v>37</v>
      </c>
      <c r="I269" s="98">
        <v>0</v>
      </c>
      <c r="J269" s="98">
        <v>0</v>
      </c>
      <c r="K269" s="98">
        <v>0</v>
      </c>
      <c r="L269" s="98">
        <v>0</v>
      </c>
      <c r="M269" s="98">
        <f t="shared" si="50"/>
        <v>60</v>
      </c>
      <c r="N269" s="101"/>
      <c r="O269" s="102"/>
    </row>
    <row r="270" spans="3:15" ht="12">
      <c r="C270" s="24" t="s">
        <v>336</v>
      </c>
      <c r="D270" s="103" t="s">
        <v>337</v>
      </c>
      <c r="E270" s="98">
        <v>1</v>
      </c>
      <c r="F270" s="98">
        <v>4</v>
      </c>
      <c r="G270" s="98">
        <v>16</v>
      </c>
      <c r="H270" s="98">
        <v>39</v>
      </c>
      <c r="I270" s="98">
        <v>0</v>
      </c>
      <c r="J270" s="98">
        <v>0</v>
      </c>
      <c r="K270" s="98">
        <v>0</v>
      </c>
      <c r="L270" s="98">
        <v>0</v>
      </c>
      <c r="M270" s="98">
        <f t="shared" si="50"/>
        <v>60</v>
      </c>
      <c r="N270" s="101"/>
      <c r="O270" s="102"/>
    </row>
    <row r="271" spans="3:15" ht="12">
      <c r="C271" s="24" t="s">
        <v>339</v>
      </c>
      <c r="D271" s="103" t="s">
        <v>340</v>
      </c>
      <c r="E271" s="98">
        <v>0</v>
      </c>
      <c r="F271" s="98">
        <v>0</v>
      </c>
      <c r="G271" s="98">
        <v>0</v>
      </c>
      <c r="H271" s="98">
        <v>0</v>
      </c>
      <c r="I271" s="98">
        <v>0</v>
      </c>
      <c r="J271" s="98">
        <v>56</v>
      </c>
      <c r="K271" s="98">
        <v>0</v>
      </c>
      <c r="L271" s="98">
        <v>0</v>
      </c>
      <c r="M271" s="98">
        <f t="shared" si="50"/>
        <v>56</v>
      </c>
      <c r="N271" s="101"/>
      <c r="O271" s="102"/>
    </row>
    <row r="272" spans="3:15" ht="12">
      <c r="C272" s="24" t="s">
        <v>328</v>
      </c>
      <c r="D272" s="106" t="s">
        <v>560</v>
      </c>
      <c r="E272" s="98">
        <v>0</v>
      </c>
      <c r="F272" s="98">
        <v>0</v>
      </c>
      <c r="G272" s="98">
        <v>0</v>
      </c>
      <c r="H272" s="98">
        <v>0</v>
      </c>
      <c r="I272" s="98">
        <v>0</v>
      </c>
      <c r="J272" s="98">
        <v>0</v>
      </c>
      <c r="K272" s="98">
        <v>23</v>
      </c>
      <c r="L272" s="98">
        <v>0</v>
      </c>
      <c r="M272" s="98">
        <f t="shared" si="50"/>
        <v>23</v>
      </c>
      <c r="N272" s="101"/>
      <c r="O272" s="102"/>
    </row>
    <row r="273" spans="2:15" ht="12">
      <c r="B273" s="92" t="s">
        <v>516</v>
      </c>
      <c r="D273" s="103"/>
      <c r="E273" s="98">
        <f aca="true" t="shared" si="51" ref="E273:M273">SUM(E265:E272)</f>
        <v>7</v>
      </c>
      <c r="F273" s="98">
        <f t="shared" si="51"/>
        <v>27</v>
      </c>
      <c r="G273" s="98">
        <f t="shared" si="51"/>
        <v>104</v>
      </c>
      <c r="H273" s="98">
        <f t="shared" si="51"/>
        <v>261</v>
      </c>
      <c r="I273" s="98">
        <f t="shared" si="51"/>
        <v>0</v>
      </c>
      <c r="J273" s="98">
        <f t="shared" si="51"/>
        <v>156</v>
      </c>
      <c r="K273" s="98">
        <f t="shared" si="51"/>
        <v>23</v>
      </c>
      <c r="L273" s="98">
        <f t="shared" si="51"/>
        <v>29</v>
      </c>
      <c r="M273" s="98">
        <f t="shared" si="51"/>
        <v>607</v>
      </c>
      <c r="N273" s="101"/>
      <c r="O273" s="102"/>
    </row>
    <row r="274" spans="2:15" ht="12">
      <c r="B274" s="92" t="s">
        <v>517</v>
      </c>
      <c r="D274" s="103"/>
      <c r="N274" s="101"/>
      <c r="O274" s="102"/>
    </row>
    <row r="275" spans="3:15" ht="12">
      <c r="C275" s="24" t="s">
        <v>344</v>
      </c>
      <c r="D275" s="107" t="s">
        <v>521</v>
      </c>
      <c r="E275" s="98">
        <v>0</v>
      </c>
      <c r="F275" s="98">
        <v>0</v>
      </c>
      <c r="G275" s="98">
        <v>0</v>
      </c>
      <c r="H275" s="98">
        <v>0</v>
      </c>
      <c r="I275" s="98">
        <v>0</v>
      </c>
      <c r="J275" s="98">
        <v>51</v>
      </c>
      <c r="K275" s="98">
        <v>0</v>
      </c>
      <c r="L275" s="98">
        <v>107</v>
      </c>
      <c r="M275" s="98">
        <f>SUM(E275:L275)</f>
        <v>158</v>
      </c>
      <c r="N275" s="101"/>
      <c r="O275" s="102"/>
    </row>
    <row r="276" spans="3:15" ht="12">
      <c r="C276" s="103" t="s">
        <v>341</v>
      </c>
      <c r="D276" s="107" t="s">
        <v>518</v>
      </c>
      <c r="E276" s="98">
        <v>0</v>
      </c>
      <c r="F276" s="98">
        <v>0</v>
      </c>
      <c r="G276" s="98">
        <v>0</v>
      </c>
      <c r="H276" s="98">
        <v>0</v>
      </c>
      <c r="I276" s="98">
        <v>0</v>
      </c>
      <c r="J276" s="98">
        <v>25</v>
      </c>
      <c r="K276" s="98">
        <v>0</v>
      </c>
      <c r="L276" s="98">
        <v>0</v>
      </c>
      <c r="M276" s="98">
        <f>SUM(E276:L276)</f>
        <v>25</v>
      </c>
      <c r="N276" s="101"/>
      <c r="O276" s="102"/>
    </row>
    <row r="277" spans="3:15" ht="12">
      <c r="C277" s="24" t="s">
        <v>342</v>
      </c>
      <c r="D277" s="107" t="s">
        <v>519</v>
      </c>
      <c r="E277" s="98">
        <v>0</v>
      </c>
      <c r="F277" s="98">
        <v>0</v>
      </c>
      <c r="G277" s="98">
        <v>0</v>
      </c>
      <c r="H277" s="98">
        <v>0</v>
      </c>
      <c r="I277" s="98">
        <v>0</v>
      </c>
      <c r="J277" s="98">
        <v>0</v>
      </c>
      <c r="K277" s="98">
        <v>5</v>
      </c>
      <c r="L277" s="98">
        <v>0</v>
      </c>
      <c r="M277" s="98">
        <f>SUM(E277:L277)</f>
        <v>5</v>
      </c>
      <c r="N277" s="101"/>
      <c r="O277" s="102"/>
    </row>
    <row r="278" spans="3:15" ht="12">
      <c r="C278" s="24" t="s">
        <v>343</v>
      </c>
      <c r="D278" s="107" t="s">
        <v>520</v>
      </c>
      <c r="E278" s="98">
        <v>0</v>
      </c>
      <c r="F278" s="98">
        <v>0</v>
      </c>
      <c r="G278" s="98">
        <v>0</v>
      </c>
      <c r="H278" s="98">
        <v>0</v>
      </c>
      <c r="I278" s="98">
        <v>0</v>
      </c>
      <c r="J278" s="98">
        <v>0</v>
      </c>
      <c r="K278" s="98">
        <v>13</v>
      </c>
      <c r="L278" s="98">
        <v>0</v>
      </c>
      <c r="M278" s="98">
        <f>SUM(E278:L278)</f>
        <v>13</v>
      </c>
      <c r="N278" s="101"/>
      <c r="O278" s="102"/>
    </row>
    <row r="279" spans="2:15" ht="12">
      <c r="B279" s="92" t="s">
        <v>522</v>
      </c>
      <c r="D279" s="103"/>
      <c r="E279" s="98">
        <f aca="true" t="shared" si="52" ref="E279:M279">SUM(E275:E278)</f>
        <v>0</v>
      </c>
      <c r="F279" s="98">
        <f t="shared" si="52"/>
        <v>0</v>
      </c>
      <c r="G279" s="98">
        <f t="shared" si="52"/>
        <v>0</v>
      </c>
      <c r="H279" s="98">
        <f t="shared" si="52"/>
        <v>0</v>
      </c>
      <c r="I279" s="98">
        <f t="shared" si="52"/>
        <v>0</v>
      </c>
      <c r="J279" s="98">
        <f t="shared" si="52"/>
        <v>76</v>
      </c>
      <c r="K279" s="98">
        <f t="shared" si="52"/>
        <v>18</v>
      </c>
      <c r="L279" s="98">
        <f t="shared" si="52"/>
        <v>107</v>
      </c>
      <c r="M279" s="98">
        <f t="shared" si="52"/>
        <v>201</v>
      </c>
      <c r="N279" s="101"/>
      <c r="O279" s="102"/>
    </row>
    <row r="280" spans="2:15" ht="12">
      <c r="B280" s="92" t="s">
        <v>47</v>
      </c>
      <c r="D280" s="103"/>
      <c r="N280" s="101"/>
      <c r="O280" s="102"/>
    </row>
    <row r="281" spans="3:15" ht="12">
      <c r="C281" s="24" t="s">
        <v>348</v>
      </c>
      <c r="D281" s="103" t="s">
        <v>349</v>
      </c>
      <c r="E281" s="98">
        <v>1</v>
      </c>
      <c r="F281" s="98">
        <v>9</v>
      </c>
      <c r="G281" s="98">
        <v>4</v>
      </c>
      <c r="H281" s="98">
        <v>3</v>
      </c>
      <c r="I281" s="98">
        <v>0</v>
      </c>
      <c r="J281" s="98">
        <v>64</v>
      </c>
      <c r="K281" s="98">
        <v>0</v>
      </c>
      <c r="L281" s="98">
        <v>21</v>
      </c>
      <c r="M281" s="98">
        <f aca="true" t="shared" si="53" ref="M281:M290">SUM(E281:L281)</f>
        <v>102</v>
      </c>
      <c r="N281" s="101"/>
      <c r="O281" s="102"/>
    </row>
    <row r="282" spans="3:15" ht="12">
      <c r="C282" s="103" t="s">
        <v>351</v>
      </c>
      <c r="D282" s="107" t="s">
        <v>524</v>
      </c>
      <c r="E282" s="98">
        <v>4</v>
      </c>
      <c r="F282" s="98">
        <v>23</v>
      </c>
      <c r="G282" s="98">
        <v>103</v>
      </c>
      <c r="H282" s="98">
        <v>78</v>
      </c>
      <c r="I282" s="98">
        <v>0</v>
      </c>
      <c r="J282" s="98">
        <v>0</v>
      </c>
      <c r="K282" s="98">
        <v>0</v>
      </c>
      <c r="L282" s="98">
        <v>0</v>
      </c>
      <c r="M282" s="98">
        <f t="shared" si="53"/>
        <v>208</v>
      </c>
      <c r="N282" s="101"/>
      <c r="O282" s="102"/>
    </row>
    <row r="283" spans="3:14" ht="12">
      <c r="C283" s="24" t="s">
        <v>352</v>
      </c>
      <c r="D283" s="107" t="s">
        <v>525</v>
      </c>
      <c r="E283" s="98">
        <v>0</v>
      </c>
      <c r="F283" s="98">
        <v>6</v>
      </c>
      <c r="G283" s="98">
        <v>11</v>
      </c>
      <c r="H283" s="98">
        <v>24</v>
      </c>
      <c r="I283" s="98">
        <v>0</v>
      </c>
      <c r="J283" s="98">
        <v>0</v>
      </c>
      <c r="K283" s="98">
        <v>0</v>
      </c>
      <c r="L283" s="98">
        <v>0</v>
      </c>
      <c r="M283" s="98">
        <f t="shared" si="53"/>
        <v>41</v>
      </c>
      <c r="N283" s="94"/>
    </row>
    <row r="284" spans="3:15" ht="12">
      <c r="C284" s="24" t="s">
        <v>350</v>
      </c>
      <c r="D284" s="107" t="s">
        <v>523</v>
      </c>
      <c r="E284" s="98">
        <v>1</v>
      </c>
      <c r="F284" s="98">
        <v>0</v>
      </c>
      <c r="G284" s="98">
        <v>4</v>
      </c>
      <c r="H284" s="98">
        <v>5</v>
      </c>
      <c r="I284" s="98">
        <v>0</v>
      </c>
      <c r="J284" s="98">
        <v>0</v>
      </c>
      <c r="K284" s="98">
        <v>0</v>
      </c>
      <c r="L284" s="98">
        <v>0</v>
      </c>
      <c r="M284" s="98">
        <f>SUM(E284:L284)</f>
        <v>10</v>
      </c>
      <c r="N284" s="101"/>
      <c r="O284" s="102"/>
    </row>
    <row r="285" spans="3:15" ht="12">
      <c r="C285" s="24" t="s">
        <v>346</v>
      </c>
      <c r="D285" s="107" t="s">
        <v>559</v>
      </c>
      <c r="E285" s="98">
        <v>0</v>
      </c>
      <c r="F285" s="98">
        <v>0</v>
      </c>
      <c r="G285" s="98">
        <v>0</v>
      </c>
      <c r="H285" s="98">
        <v>0</v>
      </c>
      <c r="I285" s="98">
        <v>0</v>
      </c>
      <c r="J285" s="98">
        <v>0</v>
      </c>
      <c r="K285" s="98">
        <v>12</v>
      </c>
      <c r="L285" s="98">
        <v>0</v>
      </c>
      <c r="M285" s="98">
        <f>SUM(E285:L285)</f>
        <v>12</v>
      </c>
      <c r="N285" s="101"/>
      <c r="O285" s="102"/>
    </row>
    <row r="286" spans="2:14" ht="12">
      <c r="B286" s="110" t="s">
        <v>444</v>
      </c>
      <c r="N286" s="94"/>
    </row>
    <row r="287" spans="3:15" ht="12">
      <c r="C287" s="24" t="s">
        <v>652</v>
      </c>
      <c r="D287" s="107" t="s">
        <v>681</v>
      </c>
      <c r="E287" s="98">
        <v>0</v>
      </c>
      <c r="F287" s="98">
        <v>0</v>
      </c>
      <c r="G287" s="98">
        <v>0</v>
      </c>
      <c r="H287" s="98">
        <v>0</v>
      </c>
      <c r="I287" s="98">
        <v>0</v>
      </c>
      <c r="J287" s="98">
        <v>0</v>
      </c>
      <c r="K287" s="98">
        <v>2</v>
      </c>
      <c r="L287" s="98">
        <v>0</v>
      </c>
      <c r="M287" s="98">
        <f t="shared" si="53"/>
        <v>2</v>
      </c>
      <c r="N287" s="101"/>
      <c r="O287" s="102"/>
    </row>
    <row r="288" spans="3:15" ht="12">
      <c r="C288" s="24" t="s">
        <v>345</v>
      </c>
      <c r="D288" s="107" t="s">
        <v>561</v>
      </c>
      <c r="E288" s="98">
        <v>0</v>
      </c>
      <c r="F288" s="98">
        <v>0</v>
      </c>
      <c r="G288" s="98">
        <v>0</v>
      </c>
      <c r="H288" s="98">
        <v>0</v>
      </c>
      <c r="I288" s="98">
        <v>0</v>
      </c>
      <c r="J288" s="98">
        <v>0</v>
      </c>
      <c r="K288" s="98">
        <v>0</v>
      </c>
      <c r="L288" s="98">
        <v>0</v>
      </c>
      <c r="M288" s="98">
        <f t="shared" si="53"/>
        <v>0</v>
      </c>
      <c r="N288" s="101"/>
      <c r="O288" s="102"/>
    </row>
    <row r="289" spans="3:15" ht="12">
      <c r="C289" s="24" t="s">
        <v>347</v>
      </c>
      <c r="D289" s="103" t="s">
        <v>529</v>
      </c>
      <c r="E289" s="98">
        <v>0</v>
      </c>
      <c r="F289" s="98">
        <v>0</v>
      </c>
      <c r="G289" s="98">
        <v>0</v>
      </c>
      <c r="H289" s="98">
        <v>0</v>
      </c>
      <c r="I289" s="98">
        <v>0</v>
      </c>
      <c r="J289" s="98">
        <v>0</v>
      </c>
      <c r="K289" s="98">
        <v>11</v>
      </c>
      <c r="L289" s="98">
        <v>0</v>
      </c>
      <c r="M289" s="98">
        <f t="shared" si="53"/>
        <v>11</v>
      </c>
      <c r="N289" s="101"/>
      <c r="O289" s="102"/>
    </row>
    <row r="290" spans="2:13" ht="12">
      <c r="B290" s="92" t="s">
        <v>526</v>
      </c>
      <c r="E290" s="98">
        <f>SUM(E281:E289)</f>
        <v>6</v>
      </c>
      <c r="F290" s="98">
        <f aca="true" t="shared" si="54" ref="F290:L290">SUM(F281:F289)</f>
        <v>38</v>
      </c>
      <c r="G290" s="98">
        <f t="shared" si="54"/>
        <v>122</v>
      </c>
      <c r="H290" s="98">
        <f t="shared" si="54"/>
        <v>110</v>
      </c>
      <c r="I290" s="98">
        <f t="shared" si="54"/>
        <v>0</v>
      </c>
      <c r="J290" s="98">
        <f t="shared" si="54"/>
        <v>64</v>
      </c>
      <c r="K290" s="98">
        <f t="shared" si="54"/>
        <v>25</v>
      </c>
      <c r="L290" s="98">
        <f t="shared" si="54"/>
        <v>21</v>
      </c>
      <c r="M290" s="98">
        <f t="shared" si="53"/>
        <v>386</v>
      </c>
    </row>
    <row r="291" spans="1:13" ht="12">
      <c r="A291" s="97" t="s">
        <v>550</v>
      </c>
      <c r="E291" s="98">
        <f aca="true" t="shared" si="55" ref="E291:M291">E294+E306+E322+E332</f>
        <v>5</v>
      </c>
      <c r="F291" s="98">
        <f t="shared" si="55"/>
        <v>17</v>
      </c>
      <c r="G291" s="98">
        <f t="shared" si="55"/>
        <v>46</v>
      </c>
      <c r="H291" s="98">
        <f t="shared" si="55"/>
        <v>127</v>
      </c>
      <c r="I291" s="98">
        <f t="shared" si="55"/>
        <v>0</v>
      </c>
      <c r="J291" s="98">
        <f t="shared" si="55"/>
        <v>50</v>
      </c>
      <c r="K291" s="98">
        <f t="shared" si="55"/>
        <v>0</v>
      </c>
      <c r="L291" s="98">
        <f t="shared" si="55"/>
        <v>0</v>
      </c>
      <c r="M291" s="98">
        <f t="shared" si="55"/>
        <v>245</v>
      </c>
    </row>
    <row r="292" ht="12">
      <c r="B292" s="92" t="s">
        <v>353</v>
      </c>
    </row>
    <row r="293" spans="3:13" ht="12">
      <c r="C293" s="24" t="s">
        <v>354</v>
      </c>
      <c r="D293" s="24" t="s">
        <v>355</v>
      </c>
      <c r="E293" s="98">
        <v>0</v>
      </c>
      <c r="F293" s="98">
        <v>1</v>
      </c>
      <c r="G293" s="98">
        <v>3</v>
      </c>
      <c r="H293" s="98">
        <v>15</v>
      </c>
      <c r="I293" s="98">
        <v>0</v>
      </c>
      <c r="J293" s="98">
        <v>6</v>
      </c>
      <c r="K293" s="98">
        <v>0</v>
      </c>
      <c r="L293" s="98">
        <v>0</v>
      </c>
      <c r="M293" s="98">
        <f>SUM(E293:L293)</f>
        <v>25</v>
      </c>
    </row>
    <row r="294" spans="2:13" ht="12">
      <c r="B294" s="92" t="s">
        <v>527</v>
      </c>
      <c r="E294" s="98">
        <f aca="true" t="shared" si="56" ref="E294:M294">SUM(E293)</f>
        <v>0</v>
      </c>
      <c r="F294" s="98">
        <f t="shared" si="56"/>
        <v>1</v>
      </c>
      <c r="G294" s="98">
        <f t="shared" si="56"/>
        <v>3</v>
      </c>
      <c r="H294" s="98">
        <f t="shared" si="56"/>
        <v>15</v>
      </c>
      <c r="I294" s="98">
        <f t="shared" si="56"/>
        <v>0</v>
      </c>
      <c r="J294" s="98">
        <f t="shared" si="56"/>
        <v>6</v>
      </c>
      <c r="K294" s="98">
        <f t="shared" si="56"/>
        <v>0</v>
      </c>
      <c r="L294" s="98">
        <f t="shared" si="56"/>
        <v>0</v>
      </c>
      <c r="M294" s="98">
        <f t="shared" si="56"/>
        <v>25</v>
      </c>
    </row>
    <row r="295" ht="12">
      <c r="B295" s="92" t="s">
        <v>356</v>
      </c>
    </row>
    <row r="296" spans="3:13" ht="12">
      <c r="C296" s="24" t="s">
        <v>357</v>
      </c>
      <c r="D296" s="24" t="s">
        <v>358</v>
      </c>
      <c r="E296" s="98">
        <v>2</v>
      </c>
      <c r="F296" s="98">
        <v>6</v>
      </c>
      <c r="G296" s="98">
        <v>5</v>
      </c>
      <c r="H296" s="98">
        <v>1</v>
      </c>
      <c r="I296" s="98">
        <v>0</v>
      </c>
      <c r="J296" s="98">
        <v>0</v>
      </c>
      <c r="K296" s="98">
        <v>0</v>
      </c>
      <c r="L296" s="98">
        <v>0</v>
      </c>
      <c r="M296" s="98">
        <f>SUM(E296:L296)</f>
        <v>14</v>
      </c>
    </row>
    <row r="297" spans="3:13" ht="12">
      <c r="C297" s="24" t="s">
        <v>359</v>
      </c>
      <c r="D297" s="24" t="s">
        <v>360</v>
      </c>
      <c r="E297" s="98">
        <v>0</v>
      </c>
      <c r="F297" s="98">
        <v>0</v>
      </c>
      <c r="G297" s="98">
        <v>5</v>
      </c>
      <c r="H297" s="98">
        <v>6</v>
      </c>
      <c r="I297" s="98">
        <v>0</v>
      </c>
      <c r="J297" s="98">
        <v>0</v>
      </c>
      <c r="K297" s="98">
        <v>0</v>
      </c>
      <c r="L297" s="98">
        <v>0</v>
      </c>
      <c r="M297" s="98">
        <f aca="true" t="shared" si="57" ref="M297:M305">SUM(E297:L297)</f>
        <v>11</v>
      </c>
    </row>
    <row r="298" spans="3:13" ht="12">
      <c r="C298" s="24" t="s">
        <v>601</v>
      </c>
      <c r="D298" s="24" t="s">
        <v>628</v>
      </c>
      <c r="E298" s="98">
        <v>0</v>
      </c>
      <c r="F298" s="98">
        <v>0</v>
      </c>
      <c r="G298" s="98">
        <v>0</v>
      </c>
      <c r="H298" s="98">
        <v>0</v>
      </c>
      <c r="I298" s="98">
        <v>0</v>
      </c>
      <c r="J298" s="98">
        <v>0</v>
      </c>
      <c r="K298" s="98">
        <v>0</v>
      </c>
      <c r="L298" s="98">
        <v>0</v>
      </c>
      <c r="M298" s="98">
        <f t="shared" si="57"/>
        <v>0</v>
      </c>
    </row>
    <row r="299" spans="3:13" ht="12">
      <c r="C299" s="24" t="s">
        <v>361</v>
      </c>
      <c r="D299" s="24" t="s">
        <v>362</v>
      </c>
      <c r="E299" s="98">
        <v>0</v>
      </c>
      <c r="F299" s="98">
        <v>0</v>
      </c>
      <c r="G299" s="98">
        <v>0</v>
      </c>
      <c r="H299" s="98">
        <v>1</v>
      </c>
      <c r="I299" s="98">
        <v>0</v>
      </c>
      <c r="J299" s="98">
        <v>0</v>
      </c>
      <c r="K299" s="98">
        <v>0</v>
      </c>
      <c r="L299" s="98">
        <v>0</v>
      </c>
      <c r="M299" s="98">
        <f t="shared" si="57"/>
        <v>1</v>
      </c>
    </row>
    <row r="300" spans="3:13" ht="12">
      <c r="C300" s="24" t="s">
        <v>363</v>
      </c>
      <c r="D300" s="24" t="s">
        <v>364</v>
      </c>
      <c r="E300" s="98">
        <v>0</v>
      </c>
      <c r="F300" s="98">
        <v>0</v>
      </c>
      <c r="G300" s="98">
        <v>5</v>
      </c>
      <c r="H300" s="98">
        <v>7</v>
      </c>
      <c r="I300" s="98">
        <v>0</v>
      </c>
      <c r="J300" s="98">
        <v>0</v>
      </c>
      <c r="K300" s="98">
        <v>0</v>
      </c>
      <c r="L300" s="98">
        <v>0</v>
      </c>
      <c r="M300" s="98">
        <f t="shared" si="57"/>
        <v>12</v>
      </c>
    </row>
    <row r="301" spans="3:13" ht="12">
      <c r="C301" s="24" t="s">
        <v>365</v>
      </c>
      <c r="D301" s="24" t="s">
        <v>366</v>
      </c>
      <c r="E301" s="98">
        <v>0</v>
      </c>
      <c r="F301" s="98">
        <v>0</v>
      </c>
      <c r="G301" s="98">
        <v>0</v>
      </c>
      <c r="H301" s="98">
        <v>0</v>
      </c>
      <c r="I301" s="98">
        <v>0</v>
      </c>
      <c r="J301" s="98">
        <v>2</v>
      </c>
      <c r="K301" s="98">
        <v>0</v>
      </c>
      <c r="L301" s="98">
        <v>0</v>
      </c>
      <c r="M301" s="98">
        <f t="shared" si="57"/>
        <v>2</v>
      </c>
    </row>
    <row r="302" spans="3:13" ht="12">
      <c r="C302" s="24" t="s">
        <v>367</v>
      </c>
      <c r="D302" s="24" t="s">
        <v>368</v>
      </c>
      <c r="E302" s="98">
        <v>0</v>
      </c>
      <c r="F302" s="98">
        <v>2</v>
      </c>
      <c r="G302" s="98">
        <v>0</v>
      </c>
      <c r="H302" s="98">
        <v>14</v>
      </c>
      <c r="I302" s="98">
        <v>0</v>
      </c>
      <c r="J302" s="98">
        <v>0</v>
      </c>
      <c r="K302" s="98">
        <v>0</v>
      </c>
      <c r="L302" s="98">
        <v>0</v>
      </c>
      <c r="M302" s="98">
        <f t="shared" si="57"/>
        <v>16</v>
      </c>
    </row>
    <row r="303" spans="3:13" ht="12">
      <c r="C303" s="24" t="s">
        <v>369</v>
      </c>
      <c r="D303" s="24" t="s">
        <v>370</v>
      </c>
      <c r="E303" s="98">
        <v>0</v>
      </c>
      <c r="F303" s="98">
        <v>0</v>
      </c>
      <c r="G303" s="98">
        <v>0</v>
      </c>
      <c r="H303" s="98">
        <v>0</v>
      </c>
      <c r="I303" s="98">
        <v>0</v>
      </c>
      <c r="J303" s="98">
        <v>8</v>
      </c>
      <c r="K303" s="98">
        <v>0</v>
      </c>
      <c r="L303" s="98">
        <v>0</v>
      </c>
      <c r="M303" s="98">
        <f t="shared" si="57"/>
        <v>8</v>
      </c>
    </row>
    <row r="304" spans="3:13" ht="12">
      <c r="C304" s="24" t="s">
        <v>653</v>
      </c>
      <c r="D304" s="24" t="s">
        <v>682</v>
      </c>
      <c r="E304" s="98">
        <v>0</v>
      </c>
      <c r="F304" s="98">
        <v>0</v>
      </c>
      <c r="G304" s="98">
        <v>0</v>
      </c>
      <c r="H304" s="98">
        <v>0</v>
      </c>
      <c r="I304" s="98">
        <v>0</v>
      </c>
      <c r="J304" s="98">
        <v>2</v>
      </c>
      <c r="K304" s="98">
        <v>0</v>
      </c>
      <c r="L304" s="98">
        <v>0</v>
      </c>
      <c r="M304" s="98">
        <f t="shared" si="57"/>
        <v>2</v>
      </c>
    </row>
    <row r="305" spans="3:13" ht="12">
      <c r="C305" s="24" t="s">
        <v>371</v>
      </c>
      <c r="D305" s="24" t="s">
        <v>372</v>
      </c>
      <c r="E305" s="98">
        <v>0</v>
      </c>
      <c r="F305" s="98">
        <v>0</v>
      </c>
      <c r="G305" s="98">
        <v>0</v>
      </c>
      <c r="H305" s="98">
        <v>2</v>
      </c>
      <c r="I305" s="98">
        <v>0</v>
      </c>
      <c r="J305" s="98">
        <v>0</v>
      </c>
      <c r="K305" s="98">
        <v>0</v>
      </c>
      <c r="L305" s="98">
        <v>0</v>
      </c>
      <c r="M305" s="98">
        <f t="shared" si="57"/>
        <v>2</v>
      </c>
    </row>
    <row r="306" spans="2:13" ht="12">
      <c r="B306" s="92" t="s">
        <v>528</v>
      </c>
      <c r="E306" s="98">
        <f>SUM(E296:E305)</f>
        <v>2</v>
      </c>
      <c r="F306" s="98">
        <f aca="true" t="shared" si="58" ref="F306:L306">SUM(F296:F305)</f>
        <v>8</v>
      </c>
      <c r="G306" s="98">
        <f t="shared" si="58"/>
        <v>15</v>
      </c>
      <c r="H306" s="98">
        <f t="shared" si="58"/>
        <v>31</v>
      </c>
      <c r="I306" s="98">
        <f t="shared" si="58"/>
        <v>0</v>
      </c>
      <c r="J306" s="98">
        <f t="shared" si="58"/>
        <v>12</v>
      </c>
      <c r="K306" s="98">
        <f t="shared" si="58"/>
        <v>0</v>
      </c>
      <c r="L306" s="98">
        <f t="shared" si="58"/>
        <v>0</v>
      </c>
      <c r="M306" s="98">
        <f>SUM(M296:M305)</f>
        <v>68</v>
      </c>
    </row>
    <row r="307" ht="12">
      <c r="B307" s="92" t="s">
        <v>49</v>
      </c>
    </row>
    <row r="308" spans="3:13" ht="12">
      <c r="C308" s="24" t="s">
        <v>375</v>
      </c>
      <c r="D308" s="24" t="s">
        <v>376</v>
      </c>
      <c r="E308" s="98">
        <v>0</v>
      </c>
      <c r="F308" s="98">
        <v>0</v>
      </c>
      <c r="G308" s="98">
        <v>0</v>
      </c>
      <c r="H308" s="98">
        <v>0</v>
      </c>
      <c r="I308" s="98">
        <v>0</v>
      </c>
      <c r="J308" s="98">
        <v>3</v>
      </c>
      <c r="K308" s="98">
        <v>0</v>
      </c>
      <c r="L308" s="98">
        <v>0</v>
      </c>
      <c r="M308" s="98">
        <f aca="true" t="shared" si="59" ref="M308:M320">SUM(E308:L308)</f>
        <v>3</v>
      </c>
    </row>
    <row r="309" spans="3:13" ht="12">
      <c r="C309" s="24" t="s">
        <v>377</v>
      </c>
      <c r="D309" s="24" t="s">
        <v>378</v>
      </c>
      <c r="E309" s="98">
        <v>0</v>
      </c>
      <c r="F309" s="98">
        <v>0</v>
      </c>
      <c r="G309" s="98">
        <v>0</v>
      </c>
      <c r="H309" s="98">
        <v>0</v>
      </c>
      <c r="I309" s="98">
        <v>0</v>
      </c>
      <c r="J309" s="98">
        <v>7</v>
      </c>
      <c r="K309" s="98">
        <v>0</v>
      </c>
      <c r="L309" s="98">
        <v>0</v>
      </c>
      <c r="M309" s="98">
        <f t="shared" si="59"/>
        <v>7</v>
      </c>
    </row>
    <row r="310" spans="3:13" ht="12">
      <c r="C310" s="24" t="s">
        <v>602</v>
      </c>
      <c r="D310" s="24" t="s">
        <v>629</v>
      </c>
      <c r="E310" s="98">
        <v>0</v>
      </c>
      <c r="F310" s="98">
        <v>0</v>
      </c>
      <c r="G310" s="98">
        <v>0</v>
      </c>
      <c r="H310" s="98">
        <v>0</v>
      </c>
      <c r="I310" s="98">
        <v>0</v>
      </c>
      <c r="J310" s="98">
        <v>1</v>
      </c>
      <c r="K310" s="98">
        <v>0</v>
      </c>
      <c r="L310" s="98">
        <v>0</v>
      </c>
      <c r="M310" s="98">
        <f t="shared" si="59"/>
        <v>1</v>
      </c>
    </row>
    <row r="311" spans="3:13" ht="12">
      <c r="C311" s="24" t="s">
        <v>379</v>
      </c>
      <c r="D311" s="107" t="s">
        <v>530</v>
      </c>
      <c r="E311" s="98">
        <v>1</v>
      </c>
      <c r="F311" s="98">
        <v>1</v>
      </c>
      <c r="G311" s="98">
        <v>1</v>
      </c>
      <c r="H311" s="98">
        <v>4</v>
      </c>
      <c r="I311" s="98">
        <v>0</v>
      </c>
      <c r="J311" s="98">
        <v>0</v>
      </c>
      <c r="K311" s="98">
        <v>0</v>
      </c>
      <c r="L311" s="98">
        <v>0</v>
      </c>
      <c r="M311" s="98">
        <f t="shared" si="59"/>
        <v>7</v>
      </c>
    </row>
    <row r="312" spans="3:13" ht="12">
      <c r="C312" s="24" t="s">
        <v>380</v>
      </c>
      <c r="D312" s="107" t="s">
        <v>531</v>
      </c>
      <c r="E312" s="98">
        <v>0</v>
      </c>
      <c r="F312" s="98">
        <v>1</v>
      </c>
      <c r="G312" s="98">
        <v>5</v>
      </c>
      <c r="H312" s="98">
        <v>12</v>
      </c>
      <c r="I312" s="98">
        <v>0</v>
      </c>
      <c r="J312" s="98">
        <v>0</v>
      </c>
      <c r="K312" s="98">
        <v>0</v>
      </c>
      <c r="L312" s="98">
        <v>0</v>
      </c>
      <c r="M312" s="98">
        <f t="shared" si="59"/>
        <v>18</v>
      </c>
    </row>
    <row r="313" spans="3:13" ht="12">
      <c r="C313" s="24" t="s">
        <v>381</v>
      </c>
      <c r="D313" s="107" t="s">
        <v>532</v>
      </c>
      <c r="E313" s="98">
        <v>0</v>
      </c>
      <c r="F313" s="98">
        <v>0</v>
      </c>
      <c r="G313" s="98">
        <v>0</v>
      </c>
      <c r="H313" s="98">
        <v>3</v>
      </c>
      <c r="I313" s="98">
        <v>0</v>
      </c>
      <c r="J313" s="98">
        <v>0</v>
      </c>
      <c r="K313" s="98">
        <v>0</v>
      </c>
      <c r="L313" s="98">
        <v>0</v>
      </c>
      <c r="M313" s="98">
        <f t="shared" si="59"/>
        <v>3</v>
      </c>
    </row>
    <row r="314" spans="3:13" ht="12">
      <c r="C314" s="24" t="s">
        <v>382</v>
      </c>
      <c r="D314" s="107" t="s">
        <v>533</v>
      </c>
      <c r="E314" s="98">
        <v>0</v>
      </c>
      <c r="F314" s="98">
        <v>0</v>
      </c>
      <c r="G314" s="98">
        <v>1</v>
      </c>
      <c r="H314" s="98">
        <v>1</v>
      </c>
      <c r="I314" s="98">
        <v>0</v>
      </c>
      <c r="J314" s="98">
        <v>0</v>
      </c>
      <c r="K314" s="98">
        <v>0</v>
      </c>
      <c r="L314" s="98">
        <v>0</v>
      </c>
      <c r="M314" s="98">
        <f t="shared" si="59"/>
        <v>2</v>
      </c>
    </row>
    <row r="315" spans="3:13" ht="12">
      <c r="C315" s="24" t="s">
        <v>383</v>
      </c>
      <c r="D315" s="24" t="s">
        <v>384</v>
      </c>
      <c r="E315" s="98">
        <v>0</v>
      </c>
      <c r="F315" s="98">
        <v>0</v>
      </c>
      <c r="G315" s="98">
        <v>0</v>
      </c>
      <c r="H315" s="98">
        <v>2</v>
      </c>
      <c r="I315" s="98">
        <v>0</v>
      </c>
      <c r="J315" s="98">
        <v>0</v>
      </c>
      <c r="K315" s="98">
        <v>0</v>
      </c>
      <c r="L315" s="98">
        <v>0</v>
      </c>
      <c r="M315" s="98">
        <f t="shared" si="59"/>
        <v>2</v>
      </c>
    </row>
    <row r="316" spans="3:13" ht="12">
      <c r="C316" s="24" t="s">
        <v>654</v>
      </c>
      <c r="D316" s="24" t="s">
        <v>683</v>
      </c>
      <c r="E316" s="98">
        <v>0</v>
      </c>
      <c r="F316" s="98">
        <v>0</v>
      </c>
      <c r="G316" s="98">
        <v>0</v>
      </c>
      <c r="H316" s="98">
        <v>1</v>
      </c>
      <c r="I316" s="98">
        <v>0</v>
      </c>
      <c r="J316" s="98">
        <v>0</v>
      </c>
      <c r="K316" s="98">
        <v>0</v>
      </c>
      <c r="L316" s="98">
        <v>0</v>
      </c>
      <c r="M316" s="98">
        <f t="shared" si="59"/>
        <v>1</v>
      </c>
    </row>
    <row r="317" spans="3:13" ht="12">
      <c r="C317" s="24" t="s">
        <v>385</v>
      </c>
      <c r="D317" s="24" t="s">
        <v>386</v>
      </c>
      <c r="E317" s="98">
        <v>0</v>
      </c>
      <c r="F317" s="98">
        <v>1</v>
      </c>
      <c r="G317" s="98">
        <v>3</v>
      </c>
      <c r="H317" s="98">
        <v>11</v>
      </c>
      <c r="I317" s="98">
        <v>0</v>
      </c>
      <c r="J317" s="98">
        <v>0</v>
      </c>
      <c r="K317" s="98">
        <v>0</v>
      </c>
      <c r="L317" s="98">
        <v>0</v>
      </c>
      <c r="M317" s="98">
        <f t="shared" si="59"/>
        <v>15</v>
      </c>
    </row>
    <row r="318" spans="3:13" ht="12">
      <c r="C318" s="24" t="s">
        <v>387</v>
      </c>
      <c r="D318" s="24" t="s">
        <v>388</v>
      </c>
      <c r="E318" s="98">
        <v>0</v>
      </c>
      <c r="F318" s="98">
        <v>0</v>
      </c>
      <c r="G318" s="98">
        <v>0</v>
      </c>
      <c r="H318" s="98">
        <v>5</v>
      </c>
      <c r="I318" s="98">
        <v>0</v>
      </c>
      <c r="J318" s="98">
        <v>0</v>
      </c>
      <c r="K318" s="98">
        <v>0</v>
      </c>
      <c r="L318" s="98">
        <v>0</v>
      </c>
      <c r="M318" s="98">
        <f t="shared" si="59"/>
        <v>5</v>
      </c>
    </row>
    <row r="319" spans="3:13" ht="12">
      <c r="C319" s="24" t="s">
        <v>655</v>
      </c>
      <c r="D319" s="24" t="s">
        <v>684</v>
      </c>
      <c r="E319" s="98">
        <v>0</v>
      </c>
      <c r="F319" s="98">
        <v>0</v>
      </c>
      <c r="G319" s="98">
        <v>0</v>
      </c>
      <c r="H319" s="98">
        <v>1</v>
      </c>
      <c r="I319" s="98">
        <v>0</v>
      </c>
      <c r="J319" s="98">
        <v>0</v>
      </c>
      <c r="K319" s="98">
        <v>0</v>
      </c>
      <c r="L319" s="98">
        <v>0</v>
      </c>
      <c r="M319" s="98">
        <f t="shared" si="59"/>
        <v>1</v>
      </c>
    </row>
    <row r="320" spans="3:13" ht="12">
      <c r="C320" s="24" t="s">
        <v>389</v>
      </c>
      <c r="D320" s="107" t="s">
        <v>534</v>
      </c>
      <c r="E320" s="98">
        <v>0</v>
      </c>
      <c r="F320" s="98">
        <v>0</v>
      </c>
      <c r="G320" s="98">
        <v>3</v>
      </c>
      <c r="H320" s="98">
        <v>6</v>
      </c>
      <c r="I320" s="98">
        <v>0</v>
      </c>
      <c r="J320" s="98">
        <v>0</v>
      </c>
      <c r="K320" s="98">
        <v>0</v>
      </c>
      <c r="L320" s="98">
        <v>0</v>
      </c>
      <c r="M320" s="98">
        <f t="shared" si="59"/>
        <v>9</v>
      </c>
    </row>
    <row r="321" spans="3:13" ht="12">
      <c r="C321" s="24" t="s">
        <v>373</v>
      </c>
      <c r="D321" s="24" t="s">
        <v>374</v>
      </c>
      <c r="E321" s="98">
        <v>0</v>
      </c>
      <c r="F321" s="98">
        <v>0</v>
      </c>
      <c r="G321" s="98">
        <v>0</v>
      </c>
      <c r="H321" s="98">
        <v>0</v>
      </c>
      <c r="I321" s="98">
        <v>0</v>
      </c>
      <c r="J321" s="98">
        <v>10</v>
      </c>
      <c r="K321" s="98">
        <v>0</v>
      </c>
      <c r="L321" s="98">
        <v>0</v>
      </c>
      <c r="M321" s="98">
        <f>SUM(E321:L321)</f>
        <v>10</v>
      </c>
    </row>
    <row r="322" spans="2:13" ht="12">
      <c r="B322" s="92" t="s">
        <v>535</v>
      </c>
      <c r="E322" s="98">
        <f aca="true" t="shared" si="60" ref="E322:M322">SUM(E308:E321)</f>
        <v>1</v>
      </c>
      <c r="F322" s="98">
        <f t="shared" si="60"/>
        <v>3</v>
      </c>
      <c r="G322" s="98">
        <f t="shared" si="60"/>
        <v>13</v>
      </c>
      <c r="H322" s="98">
        <f t="shared" si="60"/>
        <v>46</v>
      </c>
      <c r="I322" s="98">
        <f t="shared" si="60"/>
        <v>0</v>
      </c>
      <c r="J322" s="98">
        <f t="shared" si="60"/>
        <v>21</v>
      </c>
      <c r="K322" s="98">
        <f t="shared" si="60"/>
        <v>0</v>
      </c>
      <c r="L322" s="98">
        <f t="shared" si="60"/>
        <v>0</v>
      </c>
      <c r="M322" s="98">
        <f t="shared" si="60"/>
        <v>84</v>
      </c>
    </row>
    <row r="323" ht="12">
      <c r="B323" s="92" t="s">
        <v>50</v>
      </c>
    </row>
    <row r="324" spans="3:13" ht="12">
      <c r="C324" s="105" t="s">
        <v>604</v>
      </c>
      <c r="D324" s="24" t="s">
        <v>630</v>
      </c>
      <c r="E324" s="98">
        <v>0</v>
      </c>
      <c r="F324" s="98">
        <v>0</v>
      </c>
      <c r="G324" s="98">
        <v>0</v>
      </c>
      <c r="H324" s="98">
        <v>0</v>
      </c>
      <c r="I324" s="98">
        <v>0</v>
      </c>
      <c r="J324" s="98">
        <v>9</v>
      </c>
      <c r="K324" s="98">
        <v>0</v>
      </c>
      <c r="L324" s="98">
        <v>0</v>
      </c>
      <c r="M324" s="98">
        <f aca="true" t="shared" si="61" ref="M324:M331">SUM(E324:L324)</f>
        <v>9</v>
      </c>
    </row>
    <row r="325" spans="3:13" ht="12">
      <c r="C325" s="24" t="s">
        <v>390</v>
      </c>
      <c r="D325" s="24" t="s">
        <v>391</v>
      </c>
      <c r="E325" s="98">
        <v>0</v>
      </c>
      <c r="F325" s="98">
        <v>0</v>
      </c>
      <c r="G325" s="98">
        <v>0</v>
      </c>
      <c r="H325" s="98">
        <v>0</v>
      </c>
      <c r="I325" s="98">
        <v>0</v>
      </c>
      <c r="J325" s="98">
        <v>2</v>
      </c>
      <c r="K325" s="98">
        <v>0</v>
      </c>
      <c r="L325" s="98">
        <v>0</v>
      </c>
      <c r="M325" s="98">
        <f t="shared" si="61"/>
        <v>2</v>
      </c>
    </row>
    <row r="326" spans="3:13" ht="12">
      <c r="C326" s="24" t="s">
        <v>392</v>
      </c>
      <c r="D326" s="24" t="s">
        <v>393</v>
      </c>
      <c r="E326" s="98">
        <v>1</v>
      </c>
      <c r="F326" s="98">
        <v>3</v>
      </c>
      <c r="G326" s="98">
        <v>3</v>
      </c>
      <c r="H326" s="98">
        <v>10</v>
      </c>
      <c r="I326" s="98">
        <v>0</v>
      </c>
      <c r="J326" s="98">
        <v>0</v>
      </c>
      <c r="K326" s="98">
        <v>0</v>
      </c>
      <c r="L326" s="98">
        <v>0</v>
      </c>
      <c r="M326" s="98">
        <f t="shared" si="61"/>
        <v>17</v>
      </c>
    </row>
    <row r="327" spans="3:13" ht="12">
      <c r="C327" s="24" t="s">
        <v>394</v>
      </c>
      <c r="D327" s="24" t="s">
        <v>395</v>
      </c>
      <c r="E327" s="98">
        <v>0</v>
      </c>
      <c r="F327" s="98">
        <v>1</v>
      </c>
      <c r="G327" s="98">
        <v>4</v>
      </c>
      <c r="H327" s="98">
        <v>5</v>
      </c>
      <c r="I327" s="98">
        <v>0</v>
      </c>
      <c r="J327" s="98">
        <v>0</v>
      </c>
      <c r="K327" s="98">
        <v>0</v>
      </c>
      <c r="L327" s="98">
        <v>0</v>
      </c>
      <c r="M327" s="98">
        <f t="shared" si="61"/>
        <v>10</v>
      </c>
    </row>
    <row r="328" spans="3:13" ht="12">
      <c r="C328" s="24" t="s">
        <v>396</v>
      </c>
      <c r="D328" s="24" t="s">
        <v>397</v>
      </c>
      <c r="E328" s="98">
        <v>1</v>
      </c>
      <c r="F328" s="98">
        <v>1</v>
      </c>
      <c r="G328" s="98">
        <v>5</v>
      </c>
      <c r="H328" s="98">
        <v>3</v>
      </c>
      <c r="I328" s="98">
        <v>0</v>
      </c>
      <c r="J328" s="98">
        <v>0</v>
      </c>
      <c r="K328" s="98">
        <v>0</v>
      </c>
      <c r="L328" s="98">
        <v>0</v>
      </c>
      <c r="M328" s="98">
        <f t="shared" si="61"/>
        <v>10</v>
      </c>
    </row>
    <row r="329" spans="3:13" ht="12">
      <c r="C329" s="24" t="s">
        <v>398</v>
      </c>
      <c r="D329" s="24" t="s">
        <v>399</v>
      </c>
      <c r="E329" s="98">
        <v>0</v>
      </c>
      <c r="F329" s="98">
        <v>0</v>
      </c>
      <c r="G329" s="98">
        <v>2</v>
      </c>
      <c r="H329" s="98">
        <v>2</v>
      </c>
      <c r="I329" s="98">
        <v>0</v>
      </c>
      <c r="J329" s="98">
        <v>0</v>
      </c>
      <c r="K329" s="98">
        <v>0</v>
      </c>
      <c r="L329" s="98">
        <v>0</v>
      </c>
      <c r="M329" s="98">
        <f t="shared" si="61"/>
        <v>4</v>
      </c>
    </row>
    <row r="330" spans="3:13" ht="12">
      <c r="C330" s="24" t="s">
        <v>400</v>
      </c>
      <c r="D330" s="24" t="s">
        <v>401</v>
      </c>
      <c r="E330" s="98">
        <v>0</v>
      </c>
      <c r="F330" s="98">
        <v>0</v>
      </c>
      <c r="G330" s="98">
        <v>1</v>
      </c>
      <c r="H330" s="98">
        <v>12</v>
      </c>
      <c r="I330" s="98">
        <v>0</v>
      </c>
      <c r="J330" s="98">
        <v>0</v>
      </c>
      <c r="K330" s="98">
        <v>0</v>
      </c>
      <c r="L330" s="98">
        <v>0</v>
      </c>
      <c r="M330" s="98">
        <f t="shared" si="61"/>
        <v>13</v>
      </c>
    </row>
    <row r="331" spans="3:13" ht="12">
      <c r="C331" s="24" t="s">
        <v>402</v>
      </c>
      <c r="D331" s="24" t="s">
        <v>403</v>
      </c>
      <c r="E331" s="98">
        <v>0</v>
      </c>
      <c r="F331" s="98">
        <v>0</v>
      </c>
      <c r="G331" s="98">
        <v>0</v>
      </c>
      <c r="H331" s="98">
        <v>3</v>
      </c>
      <c r="I331" s="98">
        <v>0</v>
      </c>
      <c r="J331" s="98">
        <v>0</v>
      </c>
      <c r="K331" s="98">
        <v>0</v>
      </c>
      <c r="L331" s="98">
        <v>0</v>
      </c>
      <c r="M331" s="98">
        <f t="shared" si="61"/>
        <v>3</v>
      </c>
    </row>
    <row r="332" spans="2:13" ht="12">
      <c r="B332" s="92" t="s">
        <v>536</v>
      </c>
      <c r="E332" s="98">
        <f aca="true" t="shared" si="62" ref="E332:M332">SUM(E324:E331)</f>
        <v>2</v>
      </c>
      <c r="F332" s="98">
        <f t="shared" si="62"/>
        <v>5</v>
      </c>
      <c r="G332" s="98">
        <f t="shared" si="62"/>
        <v>15</v>
      </c>
      <c r="H332" s="98">
        <f t="shared" si="62"/>
        <v>35</v>
      </c>
      <c r="I332" s="98">
        <f t="shared" si="62"/>
        <v>0</v>
      </c>
      <c r="J332" s="98">
        <f t="shared" si="62"/>
        <v>11</v>
      </c>
      <c r="K332" s="98">
        <f t="shared" si="62"/>
        <v>0</v>
      </c>
      <c r="L332" s="98">
        <f t="shared" si="62"/>
        <v>0</v>
      </c>
      <c r="M332" s="98">
        <f t="shared" si="62"/>
        <v>68</v>
      </c>
    </row>
    <row r="333" spans="1:13" ht="12">
      <c r="A333" s="97" t="s">
        <v>539</v>
      </c>
      <c r="E333" s="98">
        <f aca="true" t="shared" si="63" ref="E333:M333">E343</f>
        <v>0</v>
      </c>
      <c r="F333" s="98">
        <f t="shared" si="63"/>
        <v>9</v>
      </c>
      <c r="G333" s="98">
        <f t="shared" si="63"/>
        <v>17</v>
      </c>
      <c r="H333" s="98">
        <f t="shared" si="63"/>
        <v>71</v>
      </c>
      <c r="I333" s="98">
        <f t="shared" si="63"/>
        <v>0</v>
      </c>
      <c r="J333" s="98">
        <f t="shared" si="63"/>
        <v>34</v>
      </c>
      <c r="K333" s="98">
        <f t="shared" si="63"/>
        <v>0</v>
      </c>
      <c r="L333" s="98">
        <f t="shared" si="63"/>
        <v>12</v>
      </c>
      <c r="M333" s="98">
        <f t="shared" si="63"/>
        <v>143</v>
      </c>
    </row>
    <row r="334" ht="12">
      <c r="B334" s="92" t="s">
        <v>51</v>
      </c>
    </row>
    <row r="335" spans="3:13" ht="12">
      <c r="C335" s="24" t="s">
        <v>404</v>
      </c>
      <c r="D335" s="24" t="s">
        <v>405</v>
      </c>
      <c r="E335" s="98">
        <v>0</v>
      </c>
      <c r="F335" s="98">
        <v>3</v>
      </c>
      <c r="G335" s="98">
        <v>17</v>
      </c>
      <c r="H335" s="98">
        <v>28</v>
      </c>
      <c r="I335" s="98">
        <v>0</v>
      </c>
      <c r="J335" s="98">
        <v>0</v>
      </c>
      <c r="K335" s="98">
        <v>0</v>
      </c>
      <c r="L335" s="98">
        <v>0</v>
      </c>
      <c r="M335" s="98">
        <f aca="true" t="shared" si="64" ref="M335:M342">SUM(E335:L335)</f>
        <v>48</v>
      </c>
    </row>
    <row r="336" spans="3:13" ht="12">
      <c r="C336" s="24" t="s">
        <v>406</v>
      </c>
      <c r="D336" s="24" t="s">
        <v>407</v>
      </c>
      <c r="E336" s="98">
        <v>0</v>
      </c>
      <c r="F336" s="98">
        <v>0</v>
      </c>
      <c r="G336" s="98">
        <v>0</v>
      </c>
      <c r="H336" s="98">
        <v>25</v>
      </c>
      <c r="I336" s="98">
        <v>0</v>
      </c>
      <c r="J336" s="98">
        <v>0</v>
      </c>
      <c r="K336" s="98">
        <v>0</v>
      </c>
      <c r="L336" s="98">
        <v>0</v>
      </c>
      <c r="M336" s="98">
        <f t="shared" si="64"/>
        <v>25</v>
      </c>
    </row>
    <row r="337" spans="3:13" ht="12">
      <c r="C337" s="24" t="s">
        <v>408</v>
      </c>
      <c r="D337" s="24" t="s">
        <v>537</v>
      </c>
      <c r="E337" s="98">
        <v>0</v>
      </c>
      <c r="F337" s="98">
        <v>6</v>
      </c>
      <c r="G337" s="98">
        <v>0</v>
      </c>
      <c r="H337" s="98">
        <v>0</v>
      </c>
      <c r="I337" s="98">
        <v>0</v>
      </c>
      <c r="J337" s="98">
        <v>0</v>
      </c>
      <c r="K337" s="98">
        <v>0</v>
      </c>
      <c r="L337" s="98">
        <v>0</v>
      </c>
      <c r="M337" s="98">
        <f t="shared" si="64"/>
        <v>6</v>
      </c>
    </row>
    <row r="338" spans="3:13" ht="12">
      <c r="C338" s="24" t="s">
        <v>662</v>
      </c>
      <c r="D338" s="24" t="s">
        <v>685</v>
      </c>
      <c r="E338" s="98">
        <v>0</v>
      </c>
      <c r="F338" s="98">
        <v>0</v>
      </c>
      <c r="G338" s="98">
        <v>0</v>
      </c>
      <c r="H338" s="98">
        <v>18</v>
      </c>
      <c r="I338" s="98">
        <v>0</v>
      </c>
      <c r="J338" s="98">
        <v>0</v>
      </c>
      <c r="K338" s="98">
        <v>0</v>
      </c>
      <c r="L338" s="98">
        <v>0</v>
      </c>
      <c r="M338" s="98">
        <f t="shared" si="64"/>
        <v>18</v>
      </c>
    </row>
    <row r="339" spans="3:13" ht="12">
      <c r="C339" s="24" t="s">
        <v>409</v>
      </c>
      <c r="D339" s="24" t="s">
        <v>538</v>
      </c>
      <c r="E339" s="98">
        <v>0</v>
      </c>
      <c r="F339" s="98">
        <v>0</v>
      </c>
      <c r="G339" s="98">
        <v>0</v>
      </c>
      <c r="H339" s="98">
        <v>0</v>
      </c>
      <c r="I339" s="98">
        <v>0</v>
      </c>
      <c r="J339" s="98">
        <v>29</v>
      </c>
      <c r="K339" s="98">
        <v>0</v>
      </c>
      <c r="L339" s="98">
        <v>0</v>
      </c>
      <c r="M339" s="98">
        <f t="shared" si="64"/>
        <v>29</v>
      </c>
    </row>
    <row r="340" spans="3:13" ht="12">
      <c r="C340" s="24" t="s">
        <v>603</v>
      </c>
      <c r="D340" s="24" t="s">
        <v>631</v>
      </c>
      <c r="E340" s="98">
        <v>0</v>
      </c>
      <c r="F340" s="98">
        <v>0</v>
      </c>
      <c r="G340" s="98">
        <v>0</v>
      </c>
      <c r="H340" s="98">
        <v>0</v>
      </c>
      <c r="I340" s="98">
        <v>0</v>
      </c>
      <c r="J340" s="98">
        <v>1</v>
      </c>
      <c r="K340" s="98">
        <v>0</v>
      </c>
      <c r="L340" s="98">
        <v>0</v>
      </c>
      <c r="M340" s="98">
        <f t="shared" si="64"/>
        <v>1</v>
      </c>
    </row>
    <row r="341" spans="3:13" ht="12">
      <c r="C341" s="24" t="s">
        <v>656</v>
      </c>
      <c r="D341" s="24" t="s">
        <v>686</v>
      </c>
      <c r="E341" s="98">
        <v>0</v>
      </c>
      <c r="F341" s="98">
        <v>0</v>
      </c>
      <c r="G341" s="98">
        <v>0</v>
      </c>
      <c r="H341" s="98">
        <v>0</v>
      </c>
      <c r="I341" s="98">
        <v>0</v>
      </c>
      <c r="J341" s="98">
        <v>4</v>
      </c>
      <c r="K341" s="98">
        <v>0</v>
      </c>
      <c r="L341" s="98">
        <v>0</v>
      </c>
      <c r="M341" s="98">
        <f t="shared" si="64"/>
        <v>4</v>
      </c>
    </row>
    <row r="342" spans="3:13" ht="12">
      <c r="C342" s="24" t="s">
        <v>410</v>
      </c>
      <c r="D342" s="24" t="s">
        <v>411</v>
      </c>
      <c r="E342" s="98">
        <v>0</v>
      </c>
      <c r="F342" s="98">
        <v>0</v>
      </c>
      <c r="G342" s="98">
        <v>0</v>
      </c>
      <c r="H342" s="98">
        <v>0</v>
      </c>
      <c r="I342" s="98">
        <v>0</v>
      </c>
      <c r="J342" s="98">
        <v>0</v>
      </c>
      <c r="K342" s="98">
        <v>0</v>
      </c>
      <c r="L342" s="98">
        <v>12</v>
      </c>
      <c r="M342" s="98">
        <f t="shared" si="64"/>
        <v>12</v>
      </c>
    </row>
    <row r="343" spans="2:13" ht="12">
      <c r="B343" s="92" t="s">
        <v>539</v>
      </c>
      <c r="E343" s="98">
        <v>0</v>
      </c>
      <c r="F343" s="98">
        <f aca="true" t="shared" si="65" ref="F343:L343">SUM(F335:F342)</f>
        <v>9</v>
      </c>
      <c r="G343" s="98">
        <f t="shared" si="65"/>
        <v>17</v>
      </c>
      <c r="H343" s="98">
        <f t="shared" si="65"/>
        <v>71</v>
      </c>
      <c r="I343" s="98">
        <f t="shared" si="65"/>
        <v>0</v>
      </c>
      <c r="J343" s="98">
        <f t="shared" si="65"/>
        <v>34</v>
      </c>
      <c r="K343" s="98">
        <f t="shared" si="65"/>
        <v>0</v>
      </c>
      <c r="L343" s="98">
        <f t="shared" si="65"/>
        <v>12</v>
      </c>
      <c r="M343" s="98">
        <f>SUM(M335:M342)</f>
        <v>143</v>
      </c>
    </row>
    <row r="344" spans="1:13" ht="12">
      <c r="A344" s="97" t="s">
        <v>549</v>
      </c>
      <c r="E344" s="98">
        <f>E347+E355</f>
        <v>37</v>
      </c>
      <c r="F344" s="98">
        <f aca="true" t="shared" si="66" ref="F344:L344">F347+F355</f>
        <v>83</v>
      </c>
      <c r="G344" s="98">
        <f t="shared" si="66"/>
        <v>97</v>
      </c>
      <c r="H344" s="98">
        <f t="shared" si="66"/>
        <v>79</v>
      </c>
      <c r="I344" s="98">
        <f t="shared" si="66"/>
        <v>73</v>
      </c>
      <c r="J344" s="98">
        <f t="shared" si="66"/>
        <v>406</v>
      </c>
      <c r="K344" s="98">
        <f t="shared" si="66"/>
        <v>0</v>
      </c>
      <c r="L344" s="98">
        <f t="shared" si="66"/>
        <v>0</v>
      </c>
      <c r="M344" s="98">
        <f>M347+M355</f>
        <v>775</v>
      </c>
    </row>
    <row r="345" ht="12">
      <c r="B345" s="92" t="s">
        <v>53</v>
      </c>
    </row>
    <row r="346" spans="3:13" ht="12">
      <c r="C346" s="24" t="s">
        <v>412</v>
      </c>
      <c r="D346" s="24" t="s">
        <v>413</v>
      </c>
      <c r="E346" s="98">
        <v>0</v>
      </c>
      <c r="F346" s="98">
        <v>0</v>
      </c>
      <c r="G346" s="98">
        <v>0</v>
      </c>
      <c r="H346" s="98">
        <v>0</v>
      </c>
      <c r="I346" s="98">
        <v>0</v>
      </c>
      <c r="J346" s="98">
        <v>406</v>
      </c>
      <c r="K346" s="98">
        <v>0</v>
      </c>
      <c r="L346" s="98">
        <v>0</v>
      </c>
      <c r="M346" s="98">
        <f>SUM(E346:L346)</f>
        <v>406</v>
      </c>
    </row>
    <row r="347" spans="2:13" ht="12">
      <c r="B347" s="92" t="s">
        <v>540</v>
      </c>
      <c r="E347" s="98">
        <f aca="true" t="shared" si="67" ref="E347:M347">SUM(E346)</f>
        <v>0</v>
      </c>
      <c r="F347" s="98">
        <f t="shared" si="67"/>
        <v>0</v>
      </c>
      <c r="G347" s="98">
        <f t="shared" si="67"/>
        <v>0</v>
      </c>
      <c r="H347" s="98">
        <f t="shared" si="67"/>
        <v>0</v>
      </c>
      <c r="I347" s="98">
        <f t="shared" si="67"/>
        <v>0</v>
      </c>
      <c r="J347" s="98">
        <f t="shared" si="67"/>
        <v>406</v>
      </c>
      <c r="K347" s="98">
        <f t="shared" si="67"/>
        <v>0</v>
      </c>
      <c r="L347" s="98">
        <f t="shared" si="67"/>
        <v>0</v>
      </c>
      <c r="M347" s="98">
        <f t="shared" si="67"/>
        <v>406</v>
      </c>
    </row>
    <row r="348" ht="12">
      <c r="B348" s="92" t="s">
        <v>54</v>
      </c>
    </row>
    <row r="349" spans="3:13" ht="12">
      <c r="C349" s="24" t="s">
        <v>416</v>
      </c>
      <c r="D349" s="24" t="s">
        <v>417</v>
      </c>
      <c r="E349" s="98">
        <v>0</v>
      </c>
      <c r="F349" s="98">
        <v>0</v>
      </c>
      <c r="G349" s="98">
        <v>0</v>
      </c>
      <c r="H349" s="98">
        <v>0</v>
      </c>
      <c r="I349" s="98">
        <v>73</v>
      </c>
      <c r="J349" s="98">
        <v>0</v>
      </c>
      <c r="K349" s="98">
        <v>0</v>
      </c>
      <c r="L349" s="98">
        <v>0</v>
      </c>
      <c r="M349" s="98">
        <f aca="true" t="shared" si="68" ref="M349:M354">SUM(E349:L349)</f>
        <v>73</v>
      </c>
    </row>
    <row r="350" spans="3:13" ht="12">
      <c r="C350" s="24" t="s">
        <v>657</v>
      </c>
      <c r="D350" s="24" t="s">
        <v>687</v>
      </c>
      <c r="E350" s="98">
        <v>0</v>
      </c>
      <c r="F350" s="98">
        <v>0</v>
      </c>
      <c r="G350" s="98">
        <v>0</v>
      </c>
      <c r="H350" s="98">
        <v>1</v>
      </c>
      <c r="I350" s="98">
        <v>0</v>
      </c>
      <c r="J350" s="98">
        <v>0</v>
      </c>
      <c r="K350" s="98">
        <v>0</v>
      </c>
      <c r="L350" s="98">
        <v>0</v>
      </c>
      <c r="M350" s="98">
        <f t="shared" si="68"/>
        <v>1</v>
      </c>
    </row>
    <row r="351" spans="3:13" ht="12">
      <c r="C351" s="24" t="s">
        <v>418</v>
      </c>
      <c r="D351" s="107" t="s">
        <v>541</v>
      </c>
      <c r="E351" s="98">
        <v>0</v>
      </c>
      <c r="F351" s="98">
        <v>0</v>
      </c>
      <c r="G351" s="98">
        <v>0</v>
      </c>
      <c r="H351" s="98">
        <v>4</v>
      </c>
      <c r="I351" s="98">
        <v>0</v>
      </c>
      <c r="J351" s="98">
        <v>0</v>
      </c>
      <c r="K351" s="98">
        <v>0</v>
      </c>
      <c r="L351" s="98">
        <v>0</v>
      </c>
      <c r="M351" s="98">
        <f t="shared" si="68"/>
        <v>4</v>
      </c>
    </row>
    <row r="352" spans="3:13" ht="12">
      <c r="C352" s="24" t="s">
        <v>419</v>
      </c>
      <c r="D352" s="24" t="s">
        <v>420</v>
      </c>
      <c r="E352" s="98">
        <v>31</v>
      </c>
      <c r="F352" s="98">
        <v>57</v>
      </c>
      <c r="G352" s="98">
        <v>70</v>
      </c>
      <c r="H352" s="98">
        <v>13</v>
      </c>
      <c r="I352" s="98">
        <v>0</v>
      </c>
      <c r="J352" s="98">
        <v>0</v>
      </c>
      <c r="K352" s="98">
        <v>0</v>
      </c>
      <c r="L352" s="98">
        <v>0</v>
      </c>
      <c r="M352" s="98">
        <f t="shared" si="68"/>
        <v>171</v>
      </c>
    </row>
    <row r="353" spans="3:13" ht="12">
      <c r="C353" s="24" t="s">
        <v>421</v>
      </c>
      <c r="D353" s="24" t="s">
        <v>422</v>
      </c>
      <c r="E353" s="98">
        <v>6</v>
      </c>
      <c r="F353" s="98">
        <v>26</v>
      </c>
      <c r="G353" s="98">
        <v>23</v>
      </c>
      <c r="H353" s="98">
        <v>28</v>
      </c>
      <c r="I353" s="98">
        <v>0</v>
      </c>
      <c r="J353" s="98">
        <v>0</v>
      </c>
      <c r="K353" s="98">
        <v>0</v>
      </c>
      <c r="L353" s="98">
        <v>0</v>
      </c>
      <c r="M353" s="98">
        <f t="shared" si="68"/>
        <v>83</v>
      </c>
    </row>
    <row r="354" spans="3:13" ht="12">
      <c r="C354" s="24" t="s">
        <v>414</v>
      </c>
      <c r="D354" s="24" t="s">
        <v>415</v>
      </c>
      <c r="E354" s="98">
        <v>0</v>
      </c>
      <c r="F354" s="98">
        <v>0</v>
      </c>
      <c r="G354" s="98">
        <v>4</v>
      </c>
      <c r="H354" s="98">
        <v>33</v>
      </c>
      <c r="I354" s="98">
        <v>0</v>
      </c>
      <c r="J354" s="98">
        <v>0</v>
      </c>
      <c r="K354" s="98">
        <v>0</v>
      </c>
      <c r="L354" s="98">
        <v>0</v>
      </c>
      <c r="M354" s="98">
        <f t="shared" si="68"/>
        <v>37</v>
      </c>
    </row>
    <row r="355" spans="2:13" ht="12">
      <c r="B355" s="92" t="s">
        <v>542</v>
      </c>
      <c r="E355" s="98">
        <f aca="true" t="shared" si="69" ref="E355:L355">SUM(E349:E354)</f>
        <v>37</v>
      </c>
      <c r="F355" s="98">
        <f t="shared" si="69"/>
        <v>83</v>
      </c>
      <c r="G355" s="98">
        <f t="shared" si="69"/>
        <v>97</v>
      </c>
      <c r="H355" s="98">
        <f t="shared" si="69"/>
        <v>79</v>
      </c>
      <c r="I355" s="98">
        <f t="shared" si="69"/>
        <v>73</v>
      </c>
      <c r="J355" s="98">
        <f t="shared" si="69"/>
        <v>0</v>
      </c>
      <c r="K355" s="98">
        <f t="shared" si="69"/>
        <v>0</v>
      </c>
      <c r="L355" s="98">
        <f t="shared" si="69"/>
        <v>0</v>
      </c>
      <c r="M355" s="98">
        <f>SUM(M349:M354)</f>
        <v>369</v>
      </c>
    </row>
  </sheetData>
  <sheetProtection/>
  <printOptions/>
  <pageMargins left="0.17" right="0.25" top="0.58" bottom="0.54" header="0.5" footer="0.28"/>
  <pageSetup horizontalDpi="600" verticalDpi="600" orientation="portrait" r:id="rId1"/>
  <headerFooter alignWithMargins="0">
    <oddFooter>&amp;L&amp;"Times New Roman,Regular"&amp;8ir:enroll:term:&amp;F&amp;C&amp;"Times New Roman,Regular"&amp;9- &amp;P+2 -</oddFooter>
  </headerFooter>
  <ignoredErrors>
    <ignoredError sqref="C13 C24 C124:C126 C146:C147 C165 C182 C191 C196 C265 C299:C303 C296:C297 C258" twoDigitTextYear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>
    <tabColor rgb="FFFF0000"/>
  </sheetPr>
  <dimension ref="A1:M47"/>
  <sheetViews>
    <sheetView showGridLines="0" zoomScalePageLayoutView="0" workbookViewId="0" topLeftCell="A1">
      <selection activeCell="M50" sqref="M50"/>
    </sheetView>
  </sheetViews>
  <sheetFormatPr defaultColWidth="3.421875" defaultRowHeight="12.75"/>
  <cols>
    <col min="1" max="1" width="3.57421875" style="15" customWidth="1"/>
    <col min="2" max="2" width="20.00390625" style="15" customWidth="1"/>
    <col min="3" max="3" width="8.421875" style="15" customWidth="1"/>
    <col min="4" max="6" width="8.421875" style="21" customWidth="1"/>
    <col min="7" max="7" width="9.421875" style="21" bestFit="1" customWidth="1"/>
    <col min="8" max="8" width="11.00390625" style="21" bestFit="1" customWidth="1"/>
    <col min="9" max="13" width="8.421875" style="21" customWidth="1"/>
    <col min="14" max="14" width="6.421875" style="15" customWidth="1"/>
    <col min="15" max="108" width="3.421875" style="15" customWidth="1"/>
    <col min="109" max="16384" width="3.421875" style="15" customWidth="1"/>
  </cols>
  <sheetData>
    <row r="1" spans="1:13" ht="12">
      <c r="A1" s="13" t="s">
        <v>23</v>
      </c>
      <c r="B1" s="13"/>
      <c r="C1" s="22"/>
      <c r="D1" s="23"/>
      <c r="E1" s="14"/>
      <c r="F1" s="23"/>
      <c r="G1" s="14"/>
      <c r="H1" s="14"/>
      <c r="I1" s="23"/>
      <c r="J1" s="14"/>
      <c r="K1" s="23"/>
      <c r="L1" s="14"/>
      <c r="M1" s="23"/>
    </row>
    <row r="2" spans="1:13" ht="12">
      <c r="A2" s="13"/>
      <c r="B2" s="13"/>
      <c r="C2" s="22"/>
      <c r="D2" s="23"/>
      <c r="E2" s="14"/>
      <c r="F2" s="23"/>
      <c r="G2" s="14"/>
      <c r="H2" s="14"/>
      <c r="I2" s="23"/>
      <c r="J2" s="14"/>
      <c r="K2" s="23"/>
      <c r="L2" s="14"/>
      <c r="M2" s="23"/>
    </row>
    <row r="3" spans="1:13" ht="12.75">
      <c r="A3" s="115" t="s">
        <v>17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</row>
    <row r="4" spans="1:13" ht="12.75">
      <c r="A4" s="115" t="s">
        <v>562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</row>
    <row r="5" spans="1:13" ht="12.75">
      <c r="A5" s="115" t="s">
        <v>644</v>
      </c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</row>
    <row r="6" spans="1:13" ht="12.75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</row>
    <row r="7" spans="1:13" ht="12.75">
      <c r="A7" s="17"/>
      <c r="B7" s="17"/>
      <c r="C7" s="116" t="s">
        <v>632</v>
      </c>
      <c r="D7" s="117"/>
      <c r="E7" s="117"/>
      <c r="F7" s="117"/>
      <c r="G7" s="117"/>
      <c r="H7" s="117"/>
      <c r="I7" s="117"/>
      <c r="J7" s="117"/>
      <c r="K7" s="117"/>
      <c r="L7" s="117"/>
      <c r="M7" s="117"/>
    </row>
    <row r="8" spans="3:13" ht="12">
      <c r="C8" s="68" t="s">
        <v>13</v>
      </c>
      <c r="D8" s="69" t="s">
        <v>11</v>
      </c>
      <c r="E8" s="69" t="s">
        <v>10</v>
      </c>
      <c r="F8" s="69" t="s">
        <v>9</v>
      </c>
      <c r="G8" s="69" t="s">
        <v>6</v>
      </c>
      <c r="H8" s="69" t="s">
        <v>577</v>
      </c>
      <c r="I8" s="69" t="s">
        <v>576</v>
      </c>
      <c r="J8" s="69" t="s">
        <v>12</v>
      </c>
      <c r="K8" s="69" t="s">
        <v>8</v>
      </c>
      <c r="L8" s="69" t="s">
        <v>20</v>
      </c>
      <c r="M8" s="69" t="s">
        <v>5</v>
      </c>
    </row>
    <row r="9" spans="1:13" ht="12">
      <c r="A9" s="20" t="s">
        <v>579</v>
      </c>
      <c r="B9" s="18"/>
      <c r="C9" s="56">
        <f aca="true" t="shared" si="0" ref="C9:M9">C10+C11</f>
        <v>0</v>
      </c>
      <c r="D9" s="56">
        <f t="shared" si="0"/>
        <v>0</v>
      </c>
      <c r="E9" s="56">
        <f t="shared" si="0"/>
        <v>1</v>
      </c>
      <c r="F9" s="56">
        <f t="shared" si="0"/>
        <v>0</v>
      </c>
      <c r="G9" s="56">
        <f t="shared" si="0"/>
        <v>0</v>
      </c>
      <c r="H9" s="56">
        <f t="shared" si="0"/>
        <v>1</v>
      </c>
      <c r="I9" s="56">
        <f t="shared" si="0"/>
        <v>0</v>
      </c>
      <c r="J9" s="56">
        <f t="shared" si="0"/>
        <v>0</v>
      </c>
      <c r="K9" s="56">
        <f t="shared" si="0"/>
        <v>0</v>
      </c>
      <c r="L9" s="56">
        <f t="shared" si="0"/>
        <v>0</v>
      </c>
      <c r="M9" s="56">
        <f t="shared" si="0"/>
        <v>1</v>
      </c>
    </row>
    <row r="10" spans="1:13" ht="12">
      <c r="A10" s="20"/>
      <c r="B10" s="18" t="s">
        <v>3</v>
      </c>
      <c r="C10" s="56">
        <v>0</v>
      </c>
      <c r="D10" s="56">
        <v>0</v>
      </c>
      <c r="E10" s="56">
        <v>0</v>
      </c>
      <c r="F10" s="56">
        <v>0</v>
      </c>
      <c r="G10" s="56">
        <v>0</v>
      </c>
      <c r="H10" s="56">
        <f>SUM(C10:G10)</f>
        <v>0</v>
      </c>
      <c r="I10" s="56">
        <v>0</v>
      </c>
      <c r="J10" s="56">
        <v>0</v>
      </c>
      <c r="K10" s="56">
        <v>0</v>
      </c>
      <c r="L10" s="56">
        <f>SUM(I10:K10)</f>
        <v>0</v>
      </c>
      <c r="M10" s="57">
        <f>L10+H10</f>
        <v>0</v>
      </c>
    </row>
    <row r="11" spans="1:13" ht="12">
      <c r="A11" s="20"/>
      <c r="B11" s="18" t="s">
        <v>4</v>
      </c>
      <c r="C11" s="56">
        <v>0</v>
      </c>
      <c r="D11" s="56">
        <v>0</v>
      </c>
      <c r="E11" s="56">
        <v>1</v>
      </c>
      <c r="F11" s="56">
        <v>0</v>
      </c>
      <c r="G11" s="56">
        <v>0</v>
      </c>
      <c r="H11" s="56">
        <f>SUM(C11:G11)</f>
        <v>1</v>
      </c>
      <c r="I11" s="56">
        <v>0</v>
      </c>
      <c r="J11" s="56">
        <v>0</v>
      </c>
      <c r="K11" s="56">
        <v>0</v>
      </c>
      <c r="L11" s="56">
        <f>SUM(I11:K11)</f>
        <v>0</v>
      </c>
      <c r="M11" s="57">
        <f>L11+H11</f>
        <v>1</v>
      </c>
    </row>
    <row r="12" spans="2:13" ht="6" customHeight="1">
      <c r="B12" s="19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9"/>
    </row>
    <row r="13" spans="1:13" ht="12">
      <c r="A13" s="20" t="s">
        <v>663</v>
      </c>
      <c r="B13" s="18"/>
      <c r="C13" s="56">
        <f>C14+C15</f>
        <v>11</v>
      </c>
      <c r="D13" s="56">
        <f>D14+D15</f>
        <v>5</v>
      </c>
      <c r="E13" s="56">
        <f>E14+E15</f>
        <v>7</v>
      </c>
      <c r="F13" s="56">
        <f>F14+F15</f>
        <v>1</v>
      </c>
      <c r="G13" s="56">
        <f>G14+G15</f>
        <v>3</v>
      </c>
      <c r="H13" s="56">
        <f aca="true" t="shared" si="1" ref="H13:M13">H14+H15</f>
        <v>27</v>
      </c>
      <c r="I13" s="56">
        <f>I14+I15</f>
        <v>7</v>
      </c>
      <c r="J13" s="56">
        <f>J14+J15</f>
        <v>0</v>
      </c>
      <c r="K13" s="56">
        <f>K14+K15</f>
        <v>1</v>
      </c>
      <c r="L13" s="56">
        <f t="shared" si="1"/>
        <v>8</v>
      </c>
      <c r="M13" s="56">
        <f t="shared" si="1"/>
        <v>35</v>
      </c>
    </row>
    <row r="14" spans="1:13" ht="12">
      <c r="A14" s="20"/>
      <c r="B14" s="18" t="s">
        <v>3</v>
      </c>
      <c r="C14" s="56">
        <v>11</v>
      </c>
      <c r="D14" s="56">
        <v>3</v>
      </c>
      <c r="E14" s="56">
        <v>4</v>
      </c>
      <c r="F14" s="56">
        <v>0</v>
      </c>
      <c r="G14" s="56">
        <v>1</v>
      </c>
      <c r="H14" s="56">
        <f>SUM(C14:G14)</f>
        <v>19</v>
      </c>
      <c r="I14" s="56">
        <v>1</v>
      </c>
      <c r="J14" s="56">
        <v>0</v>
      </c>
      <c r="K14" s="56">
        <v>1</v>
      </c>
      <c r="L14" s="56">
        <f>SUM(I14:K14)</f>
        <v>2</v>
      </c>
      <c r="M14" s="57">
        <f>L14+H14</f>
        <v>21</v>
      </c>
    </row>
    <row r="15" spans="1:13" ht="12">
      <c r="A15" s="20"/>
      <c r="B15" s="18" t="s">
        <v>4</v>
      </c>
      <c r="C15" s="56">
        <v>0</v>
      </c>
      <c r="D15" s="56">
        <v>2</v>
      </c>
      <c r="E15" s="56">
        <v>3</v>
      </c>
      <c r="F15" s="56">
        <v>1</v>
      </c>
      <c r="G15" s="56">
        <v>2</v>
      </c>
      <c r="H15" s="56">
        <f>SUM(C15:G15)</f>
        <v>8</v>
      </c>
      <c r="I15" s="56">
        <v>6</v>
      </c>
      <c r="J15" s="56">
        <v>0</v>
      </c>
      <c r="K15" s="56">
        <v>0</v>
      </c>
      <c r="L15" s="56">
        <f>SUM(I15:K15)</f>
        <v>6</v>
      </c>
      <c r="M15" s="57">
        <f>L15+H15</f>
        <v>14</v>
      </c>
    </row>
    <row r="16" spans="1:13" ht="6" customHeight="1">
      <c r="A16" s="20"/>
      <c r="B16" s="18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7"/>
    </row>
    <row r="17" spans="1:13" ht="12">
      <c r="A17" s="20" t="s">
        <v>580</v>
      </c>
      <c r="B17" s="18"/>
      <c r="C17" s="56">
        <f>C18+C19</f>
        <v>1</v>
      </c>
      <c r="D17" s="56">
        <f>D18+D19</f>
        <v>1</v>
      </c>
      <c r="E17" s="56">
        <f>E18+E19</f>
        <v>0</v>
      </c>
      <c r="F17" s="56">
        <f>F18+F19</f>
        <v>4</v>
      </c>
      <c r="G17" s="56">
        <f>G18+G19</f>
        <v>3</v>
      </c>
      <c r="H17" s="56">
        <f aca="true" t="shared" si="2" ref="H17:M17">H18+H19</f>
        <v>9</v>
      </c>
      <c r="I17" s="56">
        <f>I18+I19</f>
        <v>8</v>
      </c>
      <c r="J17" s="56">
        <f>J18+J19</f>
        <v>1</v>
      </c>
      <c r="K17" s="56">
        <f>K18+K19</f>
        <v>0</v>
      </c>
      <c r="L17" s="56">
        <f t="shared" si="2"/>
        <v>9</v>
      </c>
      <c r="M17" s="56">
        <f t="shared" si="2"/>
        <v>18</v>
      </c>
    </row>
    <row r="18" spans="1:13" ht="12">
      <c r="A18" s="20"/>
      <c r="B18" s="18" t="s">
        <v>3</v>
      </c>
      <c r="C18" s="56">
        <v>1</v>
      </c>
      <c r="D18" s="56">
        <v>1</v>
      </c>
      <c r="E18" s="56">
        <v>0</v>
      </c>
      <c r="F18" s="56">
        <v>1</v>
      </c>
      <c r="G18" s="56">
        <v>0</v>
      </c>
      <c r="H18" s="56">
        <f>SUM(C18:G18)</f>
        <v>3</v>
      </c>
      <c r="I18" s="56">
        <v>1</v>
      </c>
      <c r="J18" s="56">
        <v>0</v>
      </c>
      <c r="K18" s="56">
        <v>0</v>
      </c>
      <c r="L18" s="56">
        <f>SUM(I18:K18)</f>
        <v>1</v>
      </c>
      <c r="M18" s="57">
        <f>L18+H18</f>
        <v>4</v>
      </c>
    </row>
    <row r="19" spans="1:13" ht="12">
      <c r="A19" s="20"/>
      <c r="B19" s="18" t="s">
        <v>4</v>
      </c>
      <c r="C19" s="56">
        <v>0</v>
      </c>
      <c r="D19" s="56">
        <v>0</v>
      </c>
      <c r="E19" s="56">
        <v>0</v>
      </c>
      <c r="F19" s="56">
        <v>3</v>
      </c>
      <c r="G19" s="56">
        <v>3</v>
      </c>
      <c r="H19" s="56">
        <f>SUM(C19:G19)</f>
        <v>6</v>
      </c>
      <c r="I19" s="56">
        <v>7</v>
      </c>
      <c r="J19" s="56">
        <v>1</v>
      </c>
      <c r="K19" s="56">
        <v>0</v>
      </c>
      <c r="L19" s="56">
        <f>SUM(I19:K19)</f>
        <v>8</v>
      </c>
      <c r="M19" s="57">
        <f>L19+H19</f>
        <v>14</v>
      </c>
    </row>
    <row r="20" spans="1:13" ht="6" customHeight="1">
      <c r="A20" s="20"/>
      <c r="B20" s="18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7"/>
    </row>
    <row r="21" spans="1:13" ht="12">
      <c r="A21" s="15" t="s">
        <v>21</v>
      </c>
      <c r="B21" s="18"/>
      <c r="C21" s="56">
        <f>C22+C23</f>
        <v>2</v>
      </c>
      <c r="D21" s="56">
        <f>D22+D23</f>
        <v>1</v>
      </c>
      <c r="E21" s="56">
        <f>E22+E23</f>
        <v>1</v>
      </c>
      <c r="F21" s="56">
        <f>F22+F23</f>
        <v>2</v>
      </c>
      <c r="G21" s="56">
        <f>G22+G23</f>
        <v>2</v>
      </c>
      <c r="H21" s="56">
        <f aca="true" t="shared" si="3" ref="H21:M21">H22+H23</f>
        <v>8</v>
      </c>
      <c r="I21" s="56">
        <f>I22+I23</f>
        <v>6</v>
      </c>
      <c r="J21" s="56">
        <f>J22+J23</f>
        <v>0</v>
      </c>
      <c r="K21" s="56">
        <f>K22+K23</f>
        <v>1</v>
      </c>
      <c r="L21" s="56">
        <f t="shared" si="3"/>
        <v>7</v>
      </c>
      <c r="M21" s="56">
        <f t="shared" si="3"/>
        <v>15</v>
      </c>
    </row>
    <row r="22" spans="1:13" ht="12">
      <c r="A22" s="20"/>
      <c r="B22" s="18" t="s">
        <v>3</v>
      </c>
      <c r="C22" s="56">
        <v>2</v>
      </c>
      <c r="D22" s="56">
        <v>0</v>
      </c>
      <c r="E22" s="56">
        <v>0</v>
      </c>
      <c r="F22" s="56">
        <v>0</v>
      </c>
      <c r="G22" s="56">
        <v>1</v>
      </c>
      <c r="H22" s="56">
        <f>SUM(C22:G22)</f>
        <v>3</v>
      </c>
      <c r="I22" s="56">
        <v>2</v>
      </c>
      <c r="J22" s="56">
        <v>0</v>
      </c>
      <c r="K22" s="56">
        <v>0</v>
      </c>
      <c r="L22" s="56">
        <f>SUM(I22:K22)</f>
        <v>2</v>
      </c>
      <c r="M22" s="57">
        <f>L22+H22</f>
        <v>5</v>
      </c>
    </row>
    <row r="23" spans="1:13" ht="12">
      <c r="A23" s="20"/>
      <c r="B23" s="18" t="s">
        <v>4</v>
      </c>
      <c r="C23" s="56">
        <v>0</v>
      </c>
      <c r="D23" s="56">
        <v>1</v>
      </c>
      <c r="E23" s="56">
        <v>1</v>
      </c>
      <c r="F23" s="56">
        <v>2</v>
      </c>
      <c r="G23" s="56">
        <v>1</v>
      </c>
      <c r="H23" s="56">
        <f>SUM(C23:G23)</f>
        <v>5</v>
      </c>
      <c r="I23" s="56">
        <v>4</v>
      </c>
      <c r="J23" s="56">
        <v>0</v>
      </c>
      <c r="K23" s="56">
        <v>1</v>
      </c>
      <c r="L23" s="56">
        <f>SUM(I23:K23)</f>
        <v>5</v>
      </c>
      <c r="M23" s="57">
        <f>L23+H23</f>
        <v>10</v>
      </c>
    </row>
    <row r="24" spans="1:13" ht="6" customHeight="1">
      <c r="A24" s="20"/>
      <c r="B24" s="18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7"/>
    </row>
    <row r="25" spans="1:13" ht="12">
      <c r="A25" s="15" t="s">
        <v>581</v>
      </c>
      <c r="C25" s="56">
        <f>C26+C27</f>
        <v>0</v>
      </c>
      <c r="D25" s="56">
        <f>D26+D27</f>
        <v>0</v>
      </c>
      <c r="E25" s="56">
        <f>E26+E27</f>
        <v>0</v>
      </c>
      <c r="F25" s="56">
        <f>F26+F27</f>
        <v>0</v>
      </c>
      <c r="G25" s="56">
        <f>G26+G27</f>
        <v>0</v>
      </c>
      <c r="H25" s="56">
        <f aca="true" t="shared" si="4" ref="H25:M25">H26+H27</f>
        <v>0</v>
      </c>
      <c r="I25" s="56">
        <f>I26+I27</f>
        <v>0</v>
      </c>
      <c r="J25" s="56">
        <f>J26+J27</f>
        <v>0</v>
      </c>
      <c r="K25" s="56">
        <f>K26+K27</f>
        <v>0</v>
      </c>
      <c r="L25" s="56">
        <f t="shared" si="4"/>
        <v>0</v>
      </c>
      <c r="M25" s="56">
        <f t="shared" si="4"/>
        <v>0</v>
      </c>
    </row>
    <row r="26" spans="2:13" ht="12">
      <c r="B26" s="15" t="s">
        <v>3</v>
      </c>
      <c r="C26" s="56">
        <v>0</v>
      </c>
      <c r="D26" s="56">
        <v>0</v>
      </c>
      <c r="E26" s="56">
        <v>0</v>
      </c>
      <c r="F26" s="56">
        <v>0</v>
      </c>
      <c r="G26" s="56">
        <v>0</v>
      </c>
      <c r="H26" s="56">
        <f>SUM(C26:G26)</f>
        <v>0</v>
      </c>
      <c r="I26" s="56">
        <v>0</v>
      </c>
      <c r="J26" s="56">
        <v>0</v>
      </c>
      <c r="K26" s="56">
        <v>0</v>
      </c>
      <c r="L26" s="56">
        <f>SUM(I26:K26)</f>
        <v>0</v>
      </c>
      <c r="M26" s="57">
        <f>L26+H26</f>
        <v>0</v>
      </c>
    </row>
    <row r="27" spans="2:13" ht="12">
      <c r="B27" s="15" t="s">
        <v>4</v>
      </c>
      <c r="C27" s="56">
        <v>0</v>
      </c>
      <c r="D27" s="56">
        <v>0</v>
      </c>
      <c r="E27" s="56">
        <v>0</v>
      </c>
      <c r="F27" s="56">
        <v>0</v>
      </c>
      <c r="G27" s="56">
        <v>0</v>
      </c>
      <c r="H27" s="56">
        <f>SUM(C27:G27)</f>
        <v>0</v>
      </c>
      <c r="I27" s="56">
        <v>0</v>
      </c>
      <c r="J27" s="56">
        <v>0</v>
      </c>
      <c r="K27" s="56">
        <v>0</v>
      </c>
      <c r="L27" s="56">
        <f>SUM(I27:K27)</f>
        <v>0</v>
      </c>
      <c r="M27" s="57">
        <f>L27+H27</f>
        <v>0</v>
      </c>
    </row>
    <row r="28" spans="1:13" ht="6" customHeight="1">
      <c r="A28" s="20"/>
      <c r="B28" s="18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</row>
    <row r="29" spans="1:13" ht="12">
      <c r="A29" s="20" t="s">
        <v>664</v>
      </c>
      <c r="B29" s="18"/>
      <c r="C29" s="56">
        <f>C30+C31</f>
        <v>36</v>
      </c>
      <c r="D29" s="56">
        <f>D30+D31</f>
        <v>15</v>
      </c>
      <c r="E29" s="56">
        <f>E30+E31</f>
        <v>19</v>
      </c>
      <c r="F29" s="56">
        <f>F30+F31</f>
        <v>16</v>
      </c>
      <c r="G29" s="56">
        <f>G30+G31</f>
        <v>57</v>
      </c>
      <c r="H29" s="56">
        <f aca="true" t="shared" si="5" ref="H29:M29">H30+H31</f>
        <v>143</v>
      </c>
      <c r="I29" s="56">
        <f>I30+I31</f>
        <v>302</v>
      </c>
      <c r="J29" s="56">
        <f>J30+J31</f>
        <v>14</v>
      </c>
      <c r="K29" s="56">
        <f>K30+K31</f>
        <v>19</v>
      </c>
      <c r="L29" s="56">
        <f t="shared" si="5"/>
        <v>335</v>
      </c>
      <c r="M29" s="56">
        <f t="shared" si="5"/>
        <v>478</v>
      </c>
    </row>
    <row r="30" spans="1:13" ht="12">
      <c r="A30" s="20"/>
      <c r="B30" s="18" t="s">
        <v>3</v>
      </c>
      <c r="C30" s="56">
        <v>22</v>
      </c>
      <c r="D30" s="56">
        <v>8</v>
      </c>
      <c r="E30" s="56">
        <v>7</v>
      </c>
      <c r="F30" s="56">
        <v>7</v>
      </c>
      <c r="G30" s="56">
        <v>17</v>
      </c>
      <c r="H30" s="56">
        <f>SUM(C30:G30)</f>
        <v>61</v>
      </c>
      <c r="I30" s="56">
        <v>80</v>
      </c>
      <c r="J30" s="56">
        <v>2</v>
      </c>
      <c r="K30" s="56">
        <v>8</v>
      </c>
      <c r="L30" s="56">
        <f>SUM(I30:K30)</f>
        <v>90</v>
      </c>
      <c r="M30" s="57">
        <f>L30+H30</f>
        <v>151</v>
      </c>
    </row>
    <row r="31" spans="1:13" ht="12">
      <c r="A31" s="20"/>
      <c r="B31" s="18" t="s">
        <v>4</v>
      </c>
      <c r="C31" s="56">
        <v>14</v>
      </c>
      <c r="D31" s="56">
        <v>7</v>
      </c>
      <c r="E31" s="56">
        <v>12</v>
      </c>
      <c r="F31" s="56">
        <v>9</v>
      </c>
      <c r="G31" s="56">
        <v>40</v>
      </c>
      <c r="H31" s="56">
        <f>SUM(C31:G31)</f>
        <v>82</v>
      </c>
      <c r="I31" s="56">
        <v>222</v>
      </c>
      <c r="J31" s="56">
        <v>12</v>
      </c>
      <c r="K31" s="56">
        <v>11</v>
      </c>
      <c r="L31" s="56">
        <f>SUM(I31:K31)</f>
        <v>245</v>
      </c>
      <c r="M31" s="57">
        <f>L31+H31</f>
        <v>327</v>
      </c>
    </row>
    <row r="32" spans="1:13" ht="6" customHeight="1">
      <c r="A32" s="20"/>
      <c r="B32" s="18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</row>
    <row r="33" spans="1:13" ht="12">
      <c r="A33" s="20" t="s">
        <v>665</v>
      </c>
      <c r="B33" s="18"/>
      <c r="C33" s="56">
        <f>C34+C35</f>
        <v>1</v>
      </c>
      <c r="D33" s="56">
        <f>D34+D35</f>
        <v>0</v>
      </c>
      <c r="E33" s="56">
        <f>E34+E35</f>
        <v>1</v>
      </c>
      <c r="F33" s="56">
        <f>F34+F35</f>
        <v>2</v>
      </c>
      <c r="G33" s="56">
        <f>G34+G35</f>
        <v>1</v>
      </c>
      <c r="H33" s="56">
        <f aca="true" t="shared" si="6" ref="H33:M33">H34+H35</f>
        <v>5</v>
      </c>
      <c r="I33" s="56">
        <f>I34+I35</f>
        <v>2</v>
      </c>
      <c r="J33" s="56">
        <f>J34+J35</f>
        <v>0</v>
      </c>
      <c r="K33" s="56">
        <f>K34+K35</f>
        <v>0</v>
      </c>
      <c r="L33" s="56">
        <f t="shared" si="6"/>
        <v>2</v>
      </c>
      <c r="M33" s="56">
        <f t="shared" si="6"/>
        <v>7</v>
      </c>
    </row>
    <row r="34" spans="1:13" ht="12">
      <c r="A34" s="20"/>
      <c r="B34" s="18" t="s">
        <v>3</v>
      </c>
      <c r="C34" s="56">
        <v>0</v>
      </c>
      <c r="D34" s="56">
        <v>0</v>
      </c>
      <c r="E34" s="56">
        <v>1</v>
      </c>
      <c r="F34" s="56">
        <v>1</v>
      </c>
      <c r="G34" s="56">
        <v>1</v>
      </c>
      <c r="H34" s="56">
        <f>SUM(C34:G34)</f>
        <v>3</v>
      </c>
      <c r="I34" s="56">
        <v>0</v>
      </c>
      <c r="J34" s="56">
        <v>0</v>
      </c>
      <c r="K34" s="56">
        <v>0</v>
      </c>
      <c r="L34" s="56">
        <f>SUM(I34:K34)</f>
        <v>0</v>
      </c>
      <c r="M34" s="57">
        <f>L34+H34</f>
        <v>3</v>
      </c>
    </row>
    <row r="35" spans="1:13" ht="12">
      <c r="A35" s="20"/>
      <c r="B35" s="18" t="s">
        <v>4</v>
      </c>
      <c r="C35" s="56">
        <v>1</v>
      </c>
      <c r="D35" s="56">
        <v>0</v>
      </c>
      <c r="E35" s="56">
        <v>0</v>
      </c>
      <c r="F35" s="56">
        <v>1</v>
      </c>
      <c r="G35" s="56">
        <v>0</v>
      </c>
      <c r="H35" s="56">
        <f>SUM(C35:G35)</f>
        <v>2</v>
      </c>
      <c r="I35" s="56">
        <v>2</v>
      </c>
      <c r="J35" s="56">
        <v>0</v>
      </c>
      <c r="K35" s="56">
        <v>0</v>
      </c>
      <c r="L35" s="56">
        <f>SUM(I35:K35)</f>
        <v>2</v>
      </c>
      <c r="M35" s="57">
        <f>L35+H35</f>
        <v>4</v>
      </c>
    </row>
    <row r="36" spans="1:13" ht="6" customHeight="1">
      <c r="A36" s="20"/>
      <c r="B36" s="18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</row>
    <row r="37" spans="1:13" ht="12">
      <c r="A37" s="20" t="s">
        <v>22</v>
      </c>
      <c r="B37" s="19"/>
      <c r="C37" s="56">
        <f>C38+C39</f>
        <v>0</v>
      </c>
      <c r="D37" s="56">
        <f>D38+D39</f>
        <v>0</v>
      </c>
      <c r="E37" s="56">
        <f>E38+E39</f>
        <v>0</v>
      </c>
      <c r="F37" s="56">
        <f>F38+F39</f>
        <v>1</v>
      </c>
      <c r="G37" s="56">
        <f>G38+G39</f>
        <v>0</v>
      </c>
      <c r="H37" s="56">
        <f aca="true" t="shared" si="7" ref="H37:M37">H38+H39</f>
        <v>1</v>
      </c>
      <c r="I37" s="56">
        <f>I38+I39</f>
        <v>3</v>
      </c>
      <c r="J37" s="56">
        <f>J38+J39</f>
        <v>1</v>
      </c>
      <c r="K37" s="56">
        <f>K38+K39</f>
        <v>1</v>
      </c>
      <c r="L37" s="56">
        <f t="shared" si="7"/>
        <v>5</v>
      </c>
      <c r="M37" s="56">
        <f t="shared" si="7"/>
        <v>6</v>
      </c>
    </row>
    <row r="38" spans="1:13" ht="12">
      <c r="A38" s="20"/>
      <c r="B38" s="18" t="s">
        <v>3</v>
      </c>
      <c r="C38" s="56">
        <v>0</v>
      </c>
      <c r="D38" s="56">
        <v>0</v>
      </c>
      <c r="E38" s="56">
        <v>0</v>
      </c>
      <c r="F38" s="56">
        <v>0</v>
      </c>
      <c r="G38" s="56">
        <v>0</v>
      </c>
      <c r="H38" s="56">
        <f>SUM(C38:G38)</f>
        <v>0</v>
      </c>
      <c r="I38" s="56">
        <v>2</v>
      </c>
      <c r="J38" s="56">
        <v>1</v>
      </c>
      <c r="K38" s="56">
        <v>1</v>
      </c>
      <c r="L38" s="56">
        <f>SUM(I38:K38)</f>
        <v>4</v>
      </c>
      <c r="M38" s="57">
        <f>L38+H38</f>
        <v>4</v>
      </c>
    </row>
    <row r="39" spans="1:13" ht="12">
      <c r="A39" s="20"/>
      <c r="B39" s="18" t="s">
        <v>4</v>
      </c>
      <c r="C39" s="56">
        <v>0</v>
      </c>
      <c r="D39" s="56">
        <v>0</v>
      </c>
      <c r="E39" s="56">
        <v>0</v>
      </c>
      <c r="F39" s="56">
        <v>1</v>
      </c>
      <c r="G39" s="56">
        <v>0</v>
      </c>
      <c r="H39" s="56">
        <f>SUM(C39:G39)</f>
        <v>1</v>
      </c>
      <c r="I39" s="56">
        <v>1</v>
      </c>
      <c r="J39" s="56">
        <v>0</v>
      </c>
      <c r="K39" s="56">
        <v>0</v>
      </c>
      <c r="L39" s="56">
        <f>SUM(I39:K39)</f>
        <v>1</v>
      </c>
      <c r="M39" s="57">
        <f>L39+H39</f>
        <v>2</v>
      </c>
    </row>
    <row r="40" spans="1:13" ht="6" customHeight="1">
      <c r="A40" s="20"/>
      <c r="B40" s="18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</row>
    <row r="41" spans="1:13" ht="12">
      <c r="A41" s="20" t="s">
        <v>582</v>
      </c>
      <c r="B41" s="18"/>
      <c r="C41" s="56">
        <f aca="true" t="shared" si="8" ref="C41:M41">C42+C43</f>
        <v>4</v>
      </c>
      <c r="D41" s="56">
        <f t="shared" si="8"/>
        <v>0</v>
      </c>
      <c r="E41" s="56">
        <f t="shared" si="8"/>
        <v>0</v>
      </c>
      <c r="F41" s="56">
        <f t="shared" si="8"/>
        <v>0</v>
      </c>
      <c r="G41" s="56">
        <f t="shared" si="8"/>
        <v>1</v>
      </c>
      <c r="H41" s="56">
        <f t="shared" si="8"/>
        <v>5</v>
      </c>
      <c r="I41" s="56">
        <f t="shared" si="8"/>
        <v>6</v>
      </c>
      <c r="J41" s="56">
        <f t="shared" si="8"/>
        <v>0</v>
      </c>
      <c r="K41" s="56">
        <f t="shared" si="8"/>
        <v>0</v>
      </c>
      <c r="L41" s="56">
        <f t="shared" si="8"/>
        <v>6</v>
      </c>
      <c r="M41" s="56">
        <f t="shared" si="8"/>
        <v>11</v>
      </c>
    </row>
    <row r="42" spans="1:13" ht="12">
      <c r="A42" s="20"/>
      <c r="B42" s="18" t="s">
        <v>3</v>
      </c>
      <c r="C42" s="56">
        <v>1</v>
      </c>
      <c r="D42" s="56">
        <v>0</v>
      </c>
      <c r="E42" s="56">
        <v>0</v>
      </c>
      <c r="F42" s="56">
        <v>0</v>
      </c>
      <c r="G42" s="56">
        <v>0</v>
      </c>
      <c r="H42" s="56">
        <f>SUM(C42:G42)</f>
        <v>1</v>
      </c>
      <c r="I42" s="56">
        <v>2</v>
      </c>
      <c r="J42" s="56">
        <v>0</v>
      </c>
      <c r="K42" s="56">
        <v>0</v>
      </c>
      <c r="L42" s="56">
        <f>SUM(I42:K42)</f>
        <v>2</v>
      </c>
      <c r="M42" s="57">
        <f>L42+H42</f>
        <v>3</v>
      </c>
    </row>
    <row r="43" spans="1:13" ht="12">
      <c r="A43" s="20"/>
      <c r="B43" s="18" t="s">
        <v>4</v>
      </c>
      <c r="C43" s="56">
        <v>3</v>
      </c>
      <c r="D43" s="56">
        <v>0</v>
      </c>
      <c r="E43" s="56">
        <v>0</v>
      </c>
      <c r="F43" s="56">
        <v>0</v>
      </c>
      <c r="G43" s="56">
        <v>1</v>
      </c>
      <c r="H43" s="56">
        <f>SUM(C43:G43)</f>
        <v>4</v>
      </c>
      <c r="I43" s="56">
        <v>4</v>
      </c>
      <c r="J43" s="56">
        <v>0</v>
      </c>
      <c r="K43" s="56">
        <v>0</v>
      </c>
      <c r="L43" s="56">
        <f>SUM(I43:K43)</f>
        <v>4</v>
      </c>
      <c r="M43" s="57">
        <f>L43+H43</f>
        <v>8</v>
      </c>
    </row>
    <row r="44" spans="1:13" ht="6" customHeight="1">
      <c r="A44" s="20"/>
      <c r="B44" s="18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</row>
    <row r="45" spans="1:13" ht="12">
      <c r="A45" s="15" t="s">
        <v>578</v>
      </c>
      <c r="B45" s="18"/>
      <c r="C45" s="60">
        <f aca="true" t="shared" si="9" ref="C45:M45">C46+C47</f>
        <v>55</v>
      </c>
      <c r="D45" s="60">
        <f t="shared" si="9"/>
        <v>22</v>
      </c>
      <c r="E45" s="60">
        <f t="shared" si="9"/>
        <v>29</v>
      </c>
      <c r="F45" s="60">
        <f t="shared" si="9"/>
        <v>26</v>
      </c>
      <c r="G45" s="60">
        <f t="shared" si="9"/>
        <v>67</v>
      </c>
      <c r="H45" s="60">
        <f t="shared" si="9"/>
        <v>199</v>
      </c>
      <c r="I45" s="60">
        <f t="shared" si="9"/>
        <v>334</v>
      </c>
      <c r="J45" s="60">
        <f t="shared" si="9"/>
        <v>16</v>
      </c>
      <c r="K45" s="60">
        <f t="shared" si="9"/>
        <v>22</v>
      </c>
      <c r="L45" s="60">
        <f t="shared" si="9"/>
        <v>372</v>
      </c>
      <c r="M45" s="60">
        <f t="shared" si="9"/>
        <v>571</v>
      </c>
    </row>
    <row r="46" spans="2:13" ht="12">
      <c r="B46" s="18" t="s">
        <v>3</v>
      </c>
      <c r="C46" s="60">
        <f aca="true" t="shared" si="10" ref="C46:M46">C14+C18+C22+C10+C30+C38+C42+C26+C34</f>
        <v>37</v>
      </c>
      <c r="D46" s="60">
        <f t="shared" si="10"/>
        <v>12</v>
      </c>
      <c r="E46" s="60">
        <f t="shared" si="10"/>
        <v>12</v>
      </c>
      <c r="F46" s="60">
        <f t="shared" si="10"/>
        <v>9</v>
      </c>
      <c r="G46" s="60">
        <f t="shared" si="10"/>
        <v>20</v>
      </c>
      <c r="H46" s="60">
        <f t="shared" si="10"/>
        <v>90</v>
      </c>
      <c r="I46" s="60">
        <f t="shared" si="10"/>
        <v>88</v>
      </c>
      <c r="J46" s="60">
        <f t="shared" si="10"/>
        <v>3</v>
      </c>
      <c r="K46" s="60">
        <f t="shared" si="10"/>
        <v>10</v>
      </c>
      <c r="L46" s="60">
        <f t="shared" si="10"/>
        <v>101</v>
      </c>
      <c r="M46" s="60">
        <f t="shared" si="10"/>
        <v>191</v>
      </c>
    </row>
    <row r="47" spans="2:13" ht="12">
      <c r="B47" s="18" t="s">
        <v>4</v>
      </c>
      <c r="C47" s="60">
        <f aca="true" t="shared" si="11" ref="C47:M47">C15+C19+C23+C11+C31+C39+C43+C27+C35</f>
        <v>18</v>
      </c>
      <c r="D47" s="60">
        <f t="shared" si="11"/>
        <v>10</v>
      </c>
      <c r="E47" s="60">
        <f t="shared" si="11"/>
        <v>17</v>
      </c>
      <c r="F47" s="60">
        <f t="shared" si="11"/>
        <v>17</v>
      </c>
      <c r="G47" s="60">
        <f t="shared" si="11"/>
        <v>47</v>
      </c>
      <c r="H47" s="60">
        <f t="shared" si="11"/>
        <v>109</v>
      </c>
      <c r="I47" s="60">
        <f t="shared" si="11"/>
        <v>246</v>
      </c>
      <c r="J47" s="60">
        <f t="shared" si="11"/>
        <v>13</v>
      </c>
      <c r="K47" s="60">
        <f t="shared" si="11"/>
        <v>12</v>
      </c>
      <c r="L47" s="60">
        <f t="shared" si="11"/>
        <v>271</v>
      </c>
      <c r="M47" s="60">
        <f t="shared" si="11"/>
        <v>380</v>
      </c>
    </row>
  </sheetData>
  <sheetProtection/>
  <mergeCells count="4">
    <mergeCell ref="A4:M4"/>
    <mergeCell ref="A5:M5"/>
    <mergeCell ref="A3:M3"/>
    <mergeCell ref="C7:M7"/>
  </mergeCells>
  <printOptions horizontalCentered="1"/>
  <pageMargins left="0.5" right="0.5" top="0.5" bottom="0.5" header="0.45" footer="0.5"/>
  <pageSetup horizontalDpi="600" verticalDpi="600" orientation="landscape" r:id="rId1"/>
  <headerFooter alignWithMargins="0">
    <oddFooter>&amp;C&amp;"Times New Roman,Regular"&amp;9- 9 -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N6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57421875" style="26" customWidth="1"/>
    <col min="2" max="2" width="28.28125" style="26" customWidth="1"/>
    <col min="3" max="3" width="8.421875" style="84" customWidth="1"/>
    <col min="4" max="4" width="7.140625" style="84" customWidth="1"/>
    <col min="5" max="5" width="8.421875" style="84" customWidth="1"/>
    <col min="6" max="6" width="5.28125" style="26" customWidth="1"/>
    <col min="7" max="7" width="5.140625" style="26" customWidth="1"/>
    <col min="8" max="8" width="8.8515625" style="91" customWidth="1"/>
    <col min="9" max="9" width="5.140625" style="26" customWidth="1"/>
    <col min="10" max="10" width="6.140625" style="26" customWidth="1"/>
    <col min="11" max="11" width="7.7109375" style="84" customWidth="1"/>
    <col min="12" max="12" width="6.421875" style="26" customWidth="1"/>
    <col min="13" max="13" width="5.140625" style="26" customWidth="1"/>
    <col min="14" max="16384" width="9.140625" style="26" customWidth="1"/>
  </cols>
  <sheetData>
    <row r="1" spans="1:13" ht="12.75">
      <c r="A1" s="25" t="s">
        <v>56</v>
      </c>
      <c r="B1" s="25"/>
      <c r="C1" s="80"/>
      <c r="D1" s="80"/>
      <c r="E1" s="80"/>
      <c r="F1" s="25"/>
      <c r="G1" s="25"/>
      <c r="H1" s="88"/>
      <c r="I1" s="25"/>
      <c r="J1" s="25"/>
      <c r="K1" s="80"/>
      <c r="L1" s="25"/>
      <c r="M1" s="25"/>
    </row>
    <row r="2" spans="1:13" ht="12.75">
      <c r="A2" s="25"/>
      <c r="B2" s="25"/>
      <c r="C2" s="80"/>
      <c r="D2" s="80"/>
      <c r="E2" s="80"/>
      <c r="F2" s="25"/>
      <c r="G2" s="25"/>
      <c r="H2" s="88"/>
      <c r="I2" s="25"/>
      <c r="J2" s="25"/>
      <c r="K2" s="80"/>
      <c r="L2" s="25"/>
      <c r="M2" s="25"/>
    </row>
    <row r="3" spans="1:13" ht="12.75">
      <c r="A3" s="25" t="s">
        <v>17</v>
      </c>
      <c r="B3" s="25"/>
      <c r="C3" s="80"/>
      <c r="D3" s="80"/>
      <c r="E3" s="80"/>
      <c r="F3" s="25"/>
      <c r="G3" s="25"/>
      <c r="H3" s="88"/>
      <c r="I3" s="25"/>
      <c r="J3" s="25"/>
      <c r="K3" s="80"/>
      <c r="L3" s="25"/>
      <c r="M3" s="25"/>
    </row>
    <row r="4" spans="1:13" ht="12.75">
      <c r="A4" s="25" t="s">
        <v>57</v>
      </c>
      <c r="B4" s="25"/>
      <c r="C4" s="80"/>
      <c r="D4" s="80"/>
      <c r="E4" s="80"/>
      <c r="F4" s="25"/>
      <c r="G4" s="25"/>
      <c r="H4" s="88"/>
      <c r="I4" s="25"/>
      <c r="J4" s="25"/>
      <c r="K4" s="80"/>
      <c r="L4" s="25"/>
      <c r="M4" s="25"/>
    </row>
    <row r="5" spans="1:13" ht="12.75">
      <c r="A5" s="72" t="s">
        <v>644</v>
      </c>
      <c r="B5" s="25"/>
      <c r="C5" s="80"/>
      <c r="D5" s="80"/>
      <c r="E5" s="80"/>
      <c r="F5" s="25"/>
      <c r="G5" s="25"/>
      <c r="H5" s="88"/>
      <c r="I5" s="25"/>
      <c r="J5" s="25"/>
      <c r="K5" s="80"/>
      <c r="L5" s="25"/>
      <c r="M5" s="25"/>
    </row>
    <row r="6" spans="1:13" ht="12.75">
      <c r="A6" s="25"/>
      <c r="B6" s="25"/>
      <c r="C6" s="80"/>
      <c r="D6" s="80"/>
      <c r="E6" s="80"/>
      <c r="F6" s="25"/>
      <c r="G6" s="25"/>
      <c r="H6" s="88"/>
      <c r="I6" s="25"/>
      <c r="J6" s="25"/>
      <c r="K6" s="80"/>
      <c r="L6" s="25"/>
      <c r="M6" s="25"/>
    </row>
    <row r="7" spans="3:13" ht="12.75">
      <c r="C7" s="85" t="s">
        <v>58</v>
      </c>
      <c r="D7" s="81" t="s">
        <v>637</v>
      </c>
      <c r="E7" s="81"/>
      <c r="F7" s="27"/>
      <c r="G7" s="27"/>
      <c r="H7" s="89"/>
      <c r="I7" s="79" t="s">
        <v>59</v>
      </c>
      <c r="J7" s="24"/>
      <c r="K7" s="87"/>
      <c r="L7" s="24"/>
      <c r="M7" s="78" t="s">
        <v>5</v>
      </c>
    </row>
    <row r="8" spans="3:13" ht="12.75">
      <c r="C8" s="86" t="s">
        <v>60</v>
      </c>
      <c r="D8" s="82" t="s">
        <v>636</v>
      </c>
      <c r="E8" s="82" t="s">
        <v>11</v>
      </c>
      <c r="F8" s="77" t="s">
        <v>10</v>
      </c>
      <c r="G8" s="77" t="s">
        <v>9</v>
      </c>
      <c r="H8" s="90" t="s">
        <v>6</v>
      </c>
      <c r="I8" s="77" t="s">
        <v>556</v>
      </c>
      <c r="J8" s="77" t="s">
        <v>576</v>
      </c>
      <c r="K8" s="82" t="s">
        <v>12</v>
      </c>
      <c r="L8" s="77" t="s">
        <v>8</v>
      </c>
      <c r="M8" s="76" t="s">
        <v>58</v>
      </c>
    </row>
    <row r="9" spans="1:14" ht="12.75">
      <c r="A9" s="29" t="s">
        <v>55</v>
      </c>
      <c r="C9" s="83">
        <f>C11+C20+C38+C45+C50+C55+C58</f>
        <v>44</v>
      </c>
      <c r="D9" s="83">
        <f aca="true" t="shared" si="0" ref="D9:J9">D11+D20+D38+D45+D50+D55+D58</f>
        <v>12</v>
      </c>
      <c r="E9" s="83">
        <f t="shared" si="0"/>
        <v>22</v>
      </c>
      <c r="F9" s="83">
        <f t="shared" si="0"/>
        <v>29</v>
      </c>
      <c r="G9" s="83">
        <f t="shared" si="0"/>
        <v>8</v>
      </c>
      <c r="H9" s="83">
        <f t="shared" si="0"/>
        <v>66</v>
      </c>
      <c r="I9" s="83">
        <f t="shared" si="0"/>
        <v>18</v>
      </c>
      <c r="J9" s="83">
        <f t="shared" si="0"/>
        <v>334</v>
      </c>
      <c r="K9" s="83">
        <f>K11+K20+K38+K45+K50+K55+K58</f>
        <v>16</v>
      </c>
      <c r="L9" s="83">
        <f>L11+L20+L38+L45+L50+L55+L58</f>
        <v>22</v>
      </c>
      <c r="M9" s="73">
        <f>M11+M20+M38+M45+M50+M55+M58</f>
        <v>571</v>
      </c>
      <c r="N9" s="28"/>
    </row>
    <row r="10" spans="6:13" ht="12.75">
      <c r="F10" s="84"/>
      <c r="G10" s="84"/>
      <c r="H10" s="84"/>
      <c r="I10" s="84"/>
      <c r="J10" s="84"/>
      <c r="L10" s="84"/>
      <c r="M10" s="74"/>
    </row>
    <row r="11" spans="1:13" ht="12.75">
      <c r="A11" s="29" t="s">
        <v>557</v>
      </c>
      <c r="C11" s="83">
        <f aca="true" t="shared" si="1" ref="C11:M11">SUM(C12:C18)</f>
        <v>5</v>
      </c>
      <c r="D11" s="83">
        <f t="shared" si="1"/>
        <v>2</v>
      </c>
      <c r="E11" s="83">
        <f t="shared" si="1"/>
        <v>4</v>
      </c>
      <c r="F11" s="83">
        <f t="shared" si="1"/>
        <v>5</v>
      </c>
      <c r="G11" s="83">
        <f t="shared" si="1"/>
        <v>1</v>
      </c>
      <c r="H11" s="83">
        <f t="shared" si="1"/>
        <v>0</v>
      </c>
      <c r="I11" s="83">
        <f t="shared" si="1"/>
        <v>0</v>
      </c>
      <c r="J11" s="83">
        <f t="shared" si="1"/>
        <v>10</v>
      </c>
      <c r="K11" s="83">
        <f t="shared" si="1"/>
        <v>0</v>
      </c>
      <c r="L11" s="83">
        <f t="shared" si="1"/>
        <v>0</v>
      </c>
      <c r="M11" s="73">
        <f t="shared" si="1"/>
        <v>27</v>
      </c>
    </row>
    <row r="12" spans="1:13" ht="12.75">
      <c r="A12" s="29"/>
      <c r="B12" s="26" t="s">
        <v>555</v>
      </c>
      <c r="C12" s="83">
        <v>0</v>
      </c>
      <c r="D12" s="83">
        <v>0</v>
      </c>
      <c r="E12" s="83">
        <v>0</v>
      </c>
      <c r="F12" s="83">
        <v>0</v>
      </c>
      <c r="G12" s="83">
        <v>0</v>
      </c>
      <c r="H12" s="83">
        <v>0</v>
      </c>
      <c r="I12" s="83">
        <v>0</v>
      </c>
      <c r="J12" s="83">
        <v>0</v>
      </c>
      <c r="K12" s="83">
        <v>0</v>
      </c>
      <c r="L12" s="83">
        <v>0</v>
      </c>
      <c r="M12" s="73">
        <f aca="true" t="shared" si="2" ref="M12:M18">SUM(C12:L12)</f>
        <v>0</v>
      </c>
    </row>
    <row r="13" spans="2:13" ht="12.75">
      <c r="B13" s="26" t="s">
        <v>26</v>
      </c>
      <c r="C13" s="83">
        <v>2</v>
      </c>
      <c r="D13" s="83">
        <v>0</v>
      </c>
      <c r="E13" s="83">
        <v>1</v>
      </c>
      <c r="F13" s="83">
        <v>0</v>
      </c>
      <c r="G13" s="83">
        <v>1</v>
      </c>
      <c r="H13" s="83">
        <v>0</v>
      </c>
      <c r="I13" s="83">
        <v>0</v>
      </c>
      <c r="J13" s="83">
        <v>0</v>
      </c>
      <c r="K13" s="83">
        <v>0</v>
      </c>
      <c r="L13" s="83">
        <v>0</v>
      </c>
      <c r="M13" s="73">
        <f t="shared" si="2"/>
        <v>4</v>
      </c>
    </row>
    <row r="14" spans="2:13" ht="12.75">
      <c r="B14" s="26" t="s">
        <v>27</v>
      </c>
      <c r="C14" s="83">
        <v>0</v>
      </c>
      <c r="D14" s="83">
        <v>0</v>
      </c>
      <c r="E14" s="83">
        <v>0</v>
      </c>
      <c r="F14" s="83">
        <v>1</v>
      </c>
      <c r="G14" s="83">
        <v>0</v>
      </c>
      <c r="H14" s="83">
        <v>0</v>
      </c>
      <c r="I14" s="83">
        <v>0</v>
      </c>
      <c r="J14" s="83">
        <v>1</v>
      </c>
      <c r="K14" s="83">
        <v>0</v>
      </c>
      <c r="L14" s="83">
        <v>0</v>
      </c>
      <c r="M14" s="73">
        <f t="shared" si="2"/>
        <v>2</v>
      </c>
    </row>
    <row r="15" spans="2:13" ht="12.75">
      <c r="B15" s="26" t="s">
        <v>28</v>
      </c>
      <c r="C15" s="83">
        <v>1</v>
      </c>
      <c r="D15" s="83">
        <v>0</v>
      </c>
      <c r="E15" s="83">
        <v>1</v>
      </c>
      <c r="F15" s="83">
        <v>2</v>
      </c>
      <c r="G15" s="83">
        <v>0</v>
      </c>
      <c r="H15" s="83">
        <v>0</v>
      </c>
      <c r="I15" s="83">
        <v>0</v>
      </c>
      <c r="J15" s="83">
        <v>0</v>
      </c>
      <c r="K15" s="83">
        <v>0</v>
      </c>
      <c r="L15" s="83">
        <v>0</v>
      </c>
      <c r="M15" s="73">
        <f t="shared" si="2"/>
        <v>4</v>
      </c>
    </row>
    <row r="16" spans="2:13" ht="12.75">
      <c r="B16" s="26" t="s">
        <v>29</v>
      </c>
      <c r="C16" s="83">
        <v>0</v>
      </c>
      <c r="D16" s="83">
        <v>2</v>
      </c>
      <c r="E16" s="83">
        <v>1</v>
      </c>
      <c r="F16" s="83">
        <v>0</v>
      </c>
      <c r="G16" s="83">
        <v>0</v>
      </c>
      <c r="H16" s="83">
        <v>0</v>
      </c>
      <c r="I16" s="83">
        <v>0</v>
      </c>
      <c r="J16" s="83">
        <v>2</v>
      </c>
      <c r="K16" s="83">
        <v>0</v>
      </c>
      <c r="L16" s="83">
        <v>0</v>
      </c>
      <c r="M16" s="73">
        <f t="shared" si="2"/>
        <v>5</v>
      </c>
    </row>
    <row r="17" spans="2:13" ht="12.75">
      <c r="B17" s="26" t="s">
        <v>61</v>
      </c>
      <c r="C17" s="83">
        <v>2</v>
      </c>
      <c r="D17" s="83">
        <v>0</v>
      </c>
      <c r="E17" s="83">
        <v>1</v>
      </c>
      <c r="F17" s="83">
        <v>1</v>
      </c>
      <c r="G17" s="83">
        <v>0</v>
      </c>
      <c r="H17" s="83">
        <v>0</v>
      </c>
      <c r="I17" s="83">
        <v>0</v>
      </c>
      <c r="J17" s="83">
        <v>0</v>
      </c>
      <c r="K17" s="83">
        <v>0</v>
      </c>
      <c r="L17" s="83">
        <v>0</v>
      </c>
      <c r="M17" s="73">
        <f t="shared" si="2"/>
        <v>4</v>
      </c>
    </row>
    <row r="18" spans="2:13" ht="12.75">
      <c r="B18" s="26" t="s">
        <v>30</v>
      </c>
      <c r="C18" s="83">
        <v>0</v>
      </c>
      <c r="D18" s="83">
        <v>0</v>
      </c>
      <c r="E18" s="83">
        <v>0</v>
      </c>
      <c r="F18" s="83">
        <v>1</v>
      </c>
      <c r="G18" s="83">
        <v>0</v>
      </c>
      <c r="H18" s="83">
        <v>0</v>
      </c>
      <c r="I18" s="83">
        <v>0</v>
      </c>
      <c r="J18" s="83">
        <v>7</v>
      </c>
      <c r="K18" s="83">
        <v>0</v>
      </c>
      <c r="L18" s="83">
        <v>0</v>
      </c>
      <c r="M18" s="73">
        <f t="shared" si="2"/>
        <v>8</v>
      </c>
    </row>
    <row r="19" spans="3:13" ht="6" customHeight="1"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73"/>
    </row>
    <row r="20" spans="1:13" ht="12.75">
      <c r="A20" s="29" t="s">
        <v>31</v>
      </c>
      <c r="C20" s="83">
        <f aca="true" t="shared" si="3" ref="C20:L20">SUM(C21:C36)</f>
        <v>8</v>
      </c>
      <c r="D20" s="83">
        <f t="shared" si="3"/>
        <v>2</v>
      </c>
      <c r="E20" s="83">
        <f t="shared" si="3"/>
        <v>9</v>
      </c>
      <c r="F20" s="83">
        <f t="shared" si="3"/>
        <v>10</v>
      </c>
      <c r="G20" s="83">
        <f t="shared" si="3"/>
        <v>5</v>
      </c>
      <c r="H20" s="83">
        <f t="shared" si="3"/>
        <v>0</v>
      </c>
      <c r="I20" s="83">
        <f t="shared" si="3"/>
        <v>3</v>
      </c>
      <c r="J20" s="83">
        <f t="shared" si="3"/>
        <v>34</v>
      </c>
      <c r="K20" s="83">
        <f t="shared" si="3"/>
        <v>1</v>
      </c>
      <c r="L20" s="83">
        <f t="shared" si="3"/>
        <v>2</v>
      </c>
      <c r="M20" s="73">
        <f aca="true" t="shared" si="4" ref="M20:M36">SUM(C20:L20)</f>
        <v>74</v>
      </c>
    </row>
    <row r="21" spans="1:13" ht="12.75">
      <c r="A21" s="29"/>
      <c r="B21" s="26" t="s">
        <v>32</v>
      </c>
      <c r="C21" s="83">
        <v>0</v>
      </c>
      <c r="D21" s="83">
        <v>1</v>
      </c>
      <c r="E21" s="83">
        <v>2</v>
      </c>
      <c r="F21" s="83">
        <v>1</v>
      </c>
      <c r="G21" s="83">
        <v>0</v>
      </c>
      <c r="H21" s="83">
        <v>0</v>
      </c>
      <c r="I21" s="83">
        <v>0</v>
      </c>
      <c r="J21" s="83">
        <v>0</v>
      </c>
      <c r="K21" s="83">
        <v>0</v>
      </c>
      <c r="L21" s="83">
        <v>0</v>
      </c>
      <c r="M21" s="73">
        <f t="shared" si="4"/>
        <v>4</v>
      </c>
    </row>
    <row r="22" spans="2:13" ht="12.75">
      <c r="B22" s="26" t="s">
        <v>33</v>
      </c>
      <c r="C22" s="83">
        <v>0</v>
      </c>
      <c r="D22" s="83">
        <v>0</v>
      </c>
      <c r="E22" s="83">
        <v>0</v>
      </c>
      <c r="F22" s="83">
        <v>0</v>
      </c>
      <c r="G22" s="83">
        <v>1</v>
      </c>
      <c r="H22" s="83">
        <v>0</v>
      </c>
      <c r="I22" s="83">
        <v>0</v>
      </c>
      <c r="J22" s="83">
        <v>1</v>
      </c>
      <c r="K22" s="83">
        <v>0</v>
      </c>
      <c r="L22" s="83">
        <v>0</v>
      </c>
      <c r="M22" s="73">
        <f t="shared" si="4"/>
        <v>2</v>
      </c>
    </row>
    <row r="23" spans="2:13" ht="12.75">
      <c r="B23" s="41" t="s">
        <v>563</v>
      </c>
      <c r="C23" s="111">
        <v>0</v>
      </c>
      <c r="D23" s="83">
        <v>0</v>
      </c>
      <c r="E23" s="83">
        <v>0</v>
      </c>
      <c r="F23" s="83">
        <v>1</v>
      </c>
      <c r="G23" s="83">
        <v>1</v>
      </c>
      <c r="H23" s="83">
        <v>0</v>
      </c>
      <c r="I23" s="83">
        <v>0</v>
      </c>
      <c r="J23" s="83">
        <v>18</v>
      </c>
      <c r="K23" s="83">
        <v>0</v>
      </c>
      <c r="L23" s="83">
        <v>0</v>
      </c>
      <c r="M23" s="73">
        <f t="shared" si="4"/>
        <v>20</v>
      </c>
    </row>
    <row r="24" spans="2:13" ht="12.75">
      <c r="B24" s="41" t="s">
        <v>667</v>
      </c>
      <c r="C24" s="83">
        <v>0</v>
      </c>
      <c r="D24" s="83">
        <v>0</v>
      </c>
      <c r="E24" s="83">
        <v>0</v>
      </c>
      <c r="F24" s="83">
        <v>2</v>
      </c>
      <c r="G24" s="83">
        <v>0</v>
      </c>
      <c r="H24" s="83">
        <v>0</v>
      </c>
      <c r="I24" s="83">
        <v>0</v>
      </c>
      <c r="J24" s="83">
        <v>0</v>
      </c>
      <c r="K24" s="83">
        <v>0</v>
      </c>
      <c r="L24" s="83">
        <v>0</v>
      </c>
      <c r="M24" s="73">
        <f t="shared" si="4"/>
        <v>2</v>
      </c>
    </row>
    <row r="25" spans="2:13" ht="12.75">
      <c r="B25" s="26" t="s">
        <v>35</v>
      </c>
      <c r="C25" s="83">
        <v>0</v>
      </c>
      <c r="D25" s="83">
        <v>0</v>
      </c>
      <c r="E25" s="83">
        <v>1</v>
      </c>
      <c r="F25" s="83">
        <v>2</v>
      </c>
      <c r="G25" s="83">
        <v>1</v>
      </c>
      <c r="H25" s="83">
        <v>0</v>
      </c>
      <c r="I25" s="83">
        <v>1</v>
      </c>
      <c r="J25" s="83">
        <v>1</v>
      </c>
      <c r="K25" s="83">
        <v>0</v>
      </c>
      <c r="L25" s="83">
        <v>2</v>
      </c>
      <c r="M25" s="73">
        <f t="shared" si="4"/>
        <v>8</v>
      </c>
    </row>
    <row r="26" spans="2:13" ht="12.75">
      <c r="B26" s="26" t="s">
        <v>36</v>
      </c>
      <c r="C26" s="83">
        <v>0</v>
      </c>
      <c r="D26" s="83">
        <v>0</v>
      </c>
      <c r="E26" s="83">
        <v>0</v>
      </c>
      <c r="F26" s="83">
        <v>0</v>
      </c>
      <c r="G26" s="83">
        <v>0</v>
      </c>
      <c r="H26" s="83">
        <v>0</v>
      </c>
      <c r="I26" s="83">
        <v>0</v>
      </c>
      <c r="J26" s="83">
        <v>1</v>
      </c>
      <c r="K26" s="83">
        <v>0</v>
      </c>
      <c r="L26" s="83">
        <v>0</v>
      </c>
      <c r="M26" s="73">
        <f t="shared" si="4"/>
        <v>1</v>
      </c>
    </row>
    <row r="27" spans="2:13" ht="12.75">
      <c r="B27" s="26" t="s">
        <v>37</v>
      </c>
      <c r="C27" s="83">
        <v>1</v>
      </c>
      <c r="D27" s="83">
        <v>0</v>
      </c>
      <c r="E27" s="83">
        <v>0</v>
      </c>
      <c r="F27" s="83">
        <v>0</v>
      </c>
      <c r="G27" s="83">
        <v>0</v>
      </c>
      <c r="H27" s="83">
        <v>0</v>
      </c>
      <c r="I27" s="83">
        <v>2</v>
      </c>
      <c r="J27" s="83">
        <v>0</v>
      </c>
      <c r="K27" s="83">
        <v>0</v>
      </c>
      <c r="L27" s="83">
        <v>0</v>
      </c>
      <c r="M27" s="73">
        <f t="shared" si="4"/>
        <v>3</v>
      </c>
    </row>
    <row r="28" spans="2:13" ht="12.75">
      <c r="B28" s="41" t="s">
        <v>564</v>
      </c>
      <c r="C28" s="83">
        <v>0</v>
      </c>
      <c r="D28" s="83">
        <v>0</v>
      </c>
      <c r="E28" s="83">
        <v>0</v>
      </c>
      <c r="F28" s="83">
        <v>1</v>
      </c>
      <c r="G28" s="83">
        <v>1</v>
      </c>
      <c r="H28" s="83">
        <v>0</v>
      </c>
      <c r="I28" s="83">
        <v>0</v>
      </c>
      <c r="J28" s="83">
        <v>0</v>
      </c>
      <c r="K28" s="83">
        <v>0</v>
      </c>
      <c r="L28" s="83">
        <v>0</v>
      </c>
      <c r="M28" s="75">
        <f t="shared" si="4"/>
        <v>2</v>
      </c>
    </row>
    <row r="29" spans="2:13" ht="12.75">
      <c r="B29" s="26" t="s">
        <v>38</v>
      </c>
      <c r="C29" s="83">
        <v>2</v>
      </c>
      <c r="D29" s="83">
        <v>0</v>
      </c>
      <c r="E29" s="83">
        <v>0</v>
      </c>
      <c r="F29" s="83">
        <v>0</v>
      </c>
      <c r="G29" s="83">
        <v>0</v>
      </c>
      <c r="H29" s="83">
        <v>0</v>
      </c>
      <c r="I29" s="83">
        <v>0</v>
      </c>
      <c r="J29" s="83">
        <v>4</v>
      </c>
      <c r="K29" s="83">
        <v>0</v>
      </c>
      <c r="L29" s="83">
        <v>0</v>
      </c>
      <c r="M29" s="73">
        <f t="shared" si="4"/>
        <v>6</v>
      </c>
    </row>
    <row r="30" spans="2:13" ht="12.75">
      <c r="B30" s="26" t="s">
        <v>229</v>
      </c>
      <c r="C30" s="83">
        <v>1</v>
      </c>
      <c r="D30" s="83">
        <v>0</v>
      </c>
      <c r="E30" s="83">
        <v>1</v>
      </c>
      <c r="F30" s="83">
        <v>0</v>
      </c>
      <c r="G30" s="83">
        <v>0</v>
      </c>
      <c r="H30" s="83">
        <v>0</v>
      </c>
      <c r="I30" s="83">
        <v>0</v>
      </c>
      <c r="J30" s="83">
        <v>0</v>
      </c>
      <c r="K30" s="83">
        <v>0</v>
      </c>
      <c r="L30" s="83">
        <v>0</v>
      </c>
      <c r="M30" s="73">
        <f t="shared" si="4"/>
        <v>2</v>
      </c>
    </row>
    <row r="31" spans="2:13" ht="12.75">
      <c r="B31" s="26" t="s">
        <v>39</v>
      </c>
      <c r="C31" s="83">
        <v>0</v>
      </c>
      <c r="D31" s="83">
        <v>0</v>
      </c>
      <c r="E31" s="83">
        <v>1</v>
      </c>
      <c r="F31" s="83">
        <v>1</v>
      </c>
      <c r="G31" s="83">
        <v>0</v>
      </c>
      <c r="H31" s="83">
        <v>0</v>
      </c>
      <c r="I31" s="83">
        <v>0</v>
      </c>
      <c r="J31" s="83">
        <v>0</v>
      </c>
      <c r="K31" s="83">
        <v>0</v>
      </c>
      <c r="L31" s="83">
        <v>0</v>
      </c>
      <c r="M31" s="73">
        <f t="shared" si="4"/>
        <v>2</v>
      </c>
    </row>
    <row r="32" spans="2:13" ht="12.75">
      <c r="B32" s="26" t="s">
        <v>40</v>
      </c>
      <c r="C32" s="83">
        <v>0</v>
      </c>
      <c r="D32" s="83">
        <v>0</v>
      </c>
      <c r="E32" s="83">
        <v>0</v>
      </c>
      <c r="F32" s="83">
        <v>0</v>
      </c>
      <c r="G32" s="83">
        <v>0</v>
      </c>
      <c r="H32" s="83">
        <v>0</v>
      </c>
      <c r="I32" s="83">
        <v>0</v>
      </c>
      <c r="J32" s="83">
        <v>1</v>
      </c>
      <c r="K32" s="83">
        <v>1</v>
      </c>
      <c r="L32" s="83">
        <v>0</v>
      </c>
      <c r="M32" s="73">
        <f t="shared" si="4"/>
        <v>2</v>
      </c>
    </row>
    <row r="33" spans="2:13" ht="12.75">
      <c r="B33" s="26" t="s">
        <v>254</v>
      </c>
      <c r="C33" s="83">
        <v>2</v>
      </c>
      <c r="D33" s="83">
        <v>0</v>
      </c>
      <c r="E33" s="83">
        <v>0</v>
      </c>
      <c r="F33" s="83">
        <v>0</v>
      </c>
      <c r="G33" s="83">
        <v>1</v>
      </c>
      <c r="H33" s="83">
        <v>0</v>
      </c>
      <c r="I33" s="83">
        <v>0</v>
      </c>
      <c r="J33" s="83">
        <v>1</v>
      </c>
      <c r="K33" s="83">
        <v>0</v>
      </c>
      <c r="L33" s="83">
        <v>0</v>
      </c>
      <c r="M33" s="73">
        <f t="shared" si="4"/>
        <v>4</v>
      </c>
    </row>
    <row r="34" spans="2:13" ht="12.75">
      <c r="B34" s="26" t="s">
        <v>262</v>
      </c>
      <c r="C34" s="83">
        <v>2</v>
      </c>
      <c r="D34" s="83">
        <v>1</v>
      </c>
      <c r="E34" s="83">
        <v>3</v>
      </c>
      <c r="F34" s="83">
        <v>0</v>
      </c>
      <c r="G34" s="83">
        <v>0</v>
      </c>
      <c r="H34" s="83">
        <v>0</v>
      </c>
      <c r="I34" s="83">
        <v>0</v>
      </c>
      <c r="J34" s="83">
        <v>0</v>
      </c>
      <c r="K34" s="83">
        <v>0</v>
      </c>
      <c r="L34" s="83">
        <v>0</v>
      </c>
      <c r="M34" s="73">
        <f t="shared" si="4"/>
        <v>6</v>
      </c>
    </row>
    <row r="35" spans="2:13" ht="12.75">
      <c r="B35" s="26" t="s">
        <v>284</v>
      </c>
      <c r="C35" s="83">
        <v>0</v>
      </c>
      <c r="D35" s="83">
        <v>0</v>
      </c>
      <c r="E35" s="83">
        <v>1</v>
      </c>
      <c r="F35" s="83">
        <v>0</v>
      </c>
      <c r="G35" s="83">
        <v>0</v>
      </c>
      <c r="H35" s="83">
        <v>0</v>
      </c>
      <c r="I35" s="83">
        <v>0</v>
      </c>
      <c r="J35" s="83">
        <v>7</v>
      </c>
      <c r="K35" s="83">
        <v>0</v>
      </c>
      <c r="L35" s="83">
        <v>0</v>
      </c>
      <c r="M35" s="73">
        <f t="shared" si="4"/>
        <v>8</v>
      </c>
    </row>
    <row r="36" spans="2:13" ht="12.75">
      <c r="B36" s="26" t="s">
        <v>291</v>
      </c>
      <c r="C36" s="83">
        <v>0</v>
      </c>
      <c r="D36" s="83">
        <v>0</v>
      </c>
      <c r="E36" s="83">
        <v>0</v>
      </c>
      <c r="F36" s="83">
        <v>2</v>
      </c>
      <c r="G36" s="83">
        <v>0</v>
      </c>
      <c r="H36" s="83">
        <v>0</v>
      </c>
      <c r="I36" s="83">
        <v>0</v>
      </c>
      <c r="J36" s="83">
        <v>0</v>
      </c>
      <c r="K36" s="83">
        <v>0</v>
      </c>
      <c r="L36" s="83">
        <v>0</v>
      </c>
      <c r="M36" s="73">
        <f t="shared" si="4"/>
        <v>2</v>
      </c>
    </row>
    <row r="37" spans="3:13" ht="6" customHeight="1"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73"/>
    </row>
    <row r="38" spans="1:13" ht="12.75">
      <c r="A38" s="29" t="s">
        <v>41</v>
      </c>
      <c r="C38" s="83">
        <f>SUM(C39:C43)</f>
        <v>14</v>
      </c>
      <c r="D38" s="83">
        <f aca="true" t="shared" si="5" ref="D38:J38">SUM(D39:D43)</f>
        <v>1</v>
      </c>
      <c r="E38" s="83">
        <f t="shared" si="5"/>
        <v>1</v>
      </c>
      <c r="F38" s="83">
        <f t="shared" si="5"/>
        <v>5</v>
      </c>
      <c r="G38" s="83">
        <f t="shared" si="5"/>
        <v>1</v>
      </c>
      <c r="H38" s="83">
        <f t="shared" si="5"/>
        <v>0</v>
      </c>
      <c r="I38" s="83">
        <f t="shared" si="5"/>
        <v>0</v>
      </c>
      <c r="J38" s="83">
        <f t="shared" si="5"/>
        <v>16</v>
      </c>
      <c r="K38" s="83">
        <f>SUM(K39:K43)</f>
        <v>0</v>
      </c>
      <c r="L38" s="83">
        <f>SUM(L39:L43)</f>
        <v>0</v>
      </c>
      <c r="M38" s="73">
        <f aca="true" t="shared" si="6" ref="M38:M43">SUM(C38:L38)</f>
        <v>38</v>
      </c>
    </row>
    <row r="39" spans="2:13" ht="12.75">
      <c r="B39" s="26" t="s">
        <v>42</v>
      </c>
      <c r="C39" s="83">
        <v>1</v>
      </c>
      <c r="D39" s="83">
        <v>0</v>
      </c>
      <c r="E39" s="83">
        <v>0</v>
      </c>
      <c r="F39" s="83">
        <v>0</v>
      </c>
      <c r="G39" s="83">
        <v>0</v>
      </c>
      <c r="H39" s="83">
        <v>0</v>
      </c>
      <c r="I39" s="83">
        <v>0</v>
      </c>
      <c r="J39" s="83">
        <v>8</v>
      </c>
      <c r="K39" s="83">
        <v>0</v>
      </c>
      <c r="L39" s="83">
        <v>0</v>
      </c>
      <c r="M39" s="73">
        <f t="shared" si="6"/>
        <v>9</v>
      </c>
    </row>
    <row r="40" spans="2:13" ht="12.75">
      <c r="B40" s="26" t="s">
        <v>43</v>
      </c>
      <c r="C40" s="83">
        <v>0</v>
      </c>
      <c r="D40" s="83">
        <v>0</v>
      </c>
      <c r="E40" s="83">
        <v>0</v>
      </c>
      <c r="F40" s="83">
        <v>0</v>
      </c>
      <c r="G40" s="83">
        <v>0</v>
      </c>
      <c r="H40" s="83">
        <v>0</v>
      </c>
      <c r="I40" s="83">
        <v>0</v>
      </c>
      <c r="J40" s="83">
        <v>8</v>
      </c>
      <c r="K40" s="83">
        <v>0</v>
      </c>
      <c r="L40" s="83">
        <v>0</v>
      </c>
      <c r="M40" s="73">
        <f t="shared" si="6"/>
        <v>8</v>
      </c>
    </row>
    <row r="41" spans="2:13" ht="12.75">
      <c r="B41" s="41" t="s">
        <v>310</v>
      </c>
      <c r="C41" s="83">
        <v>0</v>
      </c>
      <c r="D41" s="83">
        <v>0</v>
      </c>
      <c r="E41" s="83">
        <v>0</v>
      </c>
      <c r="F41" s="83">
        <v>2</v>
      </c>
      <c r="G41" s="83">
        <v>0</v>
      </c>
      <c r="H41" s="83">
        <v>0</v>
      </c>
      <c r="I41" s="83">
        <v>0</v>
      </c>
      <c r="J41" s="83">
        <v>0</v>
      </c>
      <c r="K41" s="83">
        <v>0</v>
      </c>
      <c r="L41" s="83">
        <v>0</v>
      </c>
      <c r="M41" s="73">
        <f t="shared" si="6"/>
        <v>2</v>
      </c>
    </row>
    <row r="42" spans="2:13" ht="12.75">
      <c r="B42" s="26" t="s">
        <v>62</v>
      </c>
      <c r="C42" s="83">
        <v>12</v>
      </c>
      <c r="D42" s="83">
        <v>1</v>
      </c>
      <c r="E42" s="83">
        <v>0</v>
      </c>
      <c r="F42" s="83">
        <v>2</v>
      </c>
      <c r="G42" s="83">
        <v>0</v>
      </c>
      <c r="H42" s="83">
        <v>0</v>
      </c>
      <c r="I42" s="83">
        <v>0</v>
      </c>
      <c r="J42" s="83">
        <v>0</v>
      </c>
      <c r="K42" s="83">
        <v>0</v>
      </c>
      <c r="L42" s="83">
        <v>0</v>
      </c>
      <c r="M42" s="73">
        <f t="shared" si="6"/>
        <v>15</v>
      </c>
    </row>
    <row r="43" spans="2:13" ht="12.75">
      <c r="B43" s="26" t="s">
        <v>44</v>
      </c>
      <c r="C43" s="83">
        <v>1</v>
      </c>
      <c r="D43" s="83">
        <v>0</v>
      </c>
      <c r="E43" s="83">
        <v>1</v>
      </c>
      <c r="F43" s="83">
        <v>1</v>
      </c>
      <c r="G43" s="83">
        <v>1</v>
      </c>
      <c r="H43" s="83">
        <v>0</v>
      </c>
      <c r="I43" s="83">
        <v>0</v>
      </c>
      <c r="J43" s="83">
        <v>0</v>
      </c>
      <c r="K43" s="83">
        <v>0</v>
      </c>
      <c r="L43" s="83">
        <v>0</v>
      </c>
      <c r="M43" s="73">
        <f t="shared" si="6"/>
        <v>4</v>
      </c>
    </row>
    <row r="44" spans="3:13" ht="6" customHeight="1"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73"/>
    </row>
    <row r="45" spans="1:13" ht="12.75">
      <c r="A45" s="29" t="s">
        <v>45</v>
      </c>
      <c r="C45" s="83">
        <f aca="true" t="shared" si="7" ref="C45:M45">SUM(C46:C48)</f>
        <v>5</v>
      </c>
      <c r="D45" s="83">
        <f t="shared" si="7"/>
        <v>0</v>
      </c>
      <c r="E45" s="83">
        <f t="shared" si="7"/>
        <v>0</v>
      </c>
      <c r="F45" s="83">
        <f t="shared" si="7"/>
        <v>2</v>
      </c>
      <c r="G45" s="83">
        <f t="shared" si="7"/>
        <v>0</v>
      </c>
      <c r="H45" s="83">
        <f t="shared" si="7"/>
        <v>0</v>
      </c>
      <c r="I45" s="83">
        <f t="shared" si="7"/>
        <v>2</v>
      </c>
      <c r="J45" s="83">
        <f t="shared" si="7"/>
        <v>20</v>
      </c>
      <c r="K45" s="83">
        <f t="shared" si="7"/>
        <v>15</v>
      </c>
      <c r="L45" s="83">
        <f t="shared" si="7"/>
        <v>17</v>
      </c>
      <c r="M45" s="73">
        <f t="shared" si="7"/>
        <v>61</v>
      </c>
    </row>
    <row r="46" spans="2:13" ht="12.75">
      <c r="B46" s="26" t="s">
        <v>46</v>
      </c>
      <c r="C46" s="83">
        <v>3</v>
      </c>
      <c r="D46" s="83">
        <v>0</v>
      </c>
      <c r="E46" s="83">
        <v>0</v>
      </c>
      <c r="F46" s="83">
        <v>1</v>
      </c>
      <c r="G46" s="83">
        <v>0</v>
      </c>
      <c r="H46" s="83">
        <v>0</v>
      </c>
      <c r="I46" s="83">
        <v>1</v>
      </c>
      <c r="J46" s="83">
        <v>8</v>
      </c>
      <c r="K46" s="83">
        <v>4</v>
      </c>
      <c r="L46" s="83">
        <v>2</v>
      </c>
      <c r="M46" s="73">
        <f>SUM(C46:L46)</f>
        <v>19</v>
      </c>
    </row>
    <row r="47" spans="2:13" ht="12.75">
      <c r="B47" s="26" t="s">
        <v>63</v>
      </c>
      <c r="C47" s="83">
        <v>0</v>
      </c>
      <c r="D47" s="83">
        <v>0</v>
      </c>
      <c r="E47" s="83">
        <v>0</v>
      </c>
      <c r="F47" s="83">
        <v>0</v>
      </c>
      <c r="G47" s="83">
        <v>0</v>
      </c>
      <c r="H47" s="83">
        <v>0</v>
      </c>
      <c r="I47" s="83">
        <v>0</v>
      </c>
      <c r="J47" s="83">
        <v>4</v>
      </c>
      <c r="K47" s="83">
        <v>0</v>
      </c>
      <c r="L47" s="83">
        <v>12</v>
      </c>
      <c r="M47" s="73">
        <f>SUM(C47:L47)</f>
        <v>16</v>
      </c>
    </row>
    <row r="48" spans="2:13" ht="12.75">
      <c r="B48" s="26" t="s">
        <v>47</v>
      </c>
      <c r="C48" s="83">
        <v>2</v>
      </c>
      <c r="D48" s="83">
        <v>0</v>
      </c>
      <c r="E48" s="83">
        <v>0</v>
      </c>
      <c r="F48" s="83">
        <v>1</v>
      </c>
      <c r="G48" s="83">
        <v>0</v>
      </c>
      <c r="H48" s="83">
        <v>0</v>
      </c>
      <c r="I48" s="83">
        <v>1</v>
      </c>
      <c r="J48" s="83">
        <v>8</v>
      </c>
      <c r="K48" s="83">
        <v>11</v>
      </c>
      <c r="L48" s="83">
        <v>3</v>
      </c>
      <c r="M48" s="73">
        <f>SUM(C48:L48)</f>
        <v>26</v>
      </c>
    </row>
    <row r="49" spans="3:13" ht="6" customHeight="1">
      <c r="C49" s="83"/>
      <c r="D49" s="83"/>
      <c r="E49" s="83"/>
      <c r="F49" s="83"/>
      <c r="G49" s="83"/>
      <c r="H49" s="83"/>
      <c r="I49" s="83"/>
      <c r="J49" s="83"/>
      <c r="K49" s="83"/>
      <c r="L49" s="83"/>
      <c r="M49" s="73"/>
    </row>
    <row r="50" spans="1:13" ht="12.75">
      <c r="A50" s="29" t="s">
        <v>48</v>
      </c>
      <c r="C50" s="83">
        <f>SUM(C51:C53)</f>
        <v>2</v>
      </c>
      <c r="D50" s="83">
        <f aca="true" t="shared" si="8" ref="D50:J50">SUM(D51:D53)</f>
        <v>0</v>
      </c>
      <c r="E50" s="83">
        <f t="shared" si="8"/>
        <v>2</v>
      </c>
      <c r="F50" s="83">
        <f t="shared" si="8"/>
        <v>1</v>
      </c>
      <c r="G50" s="83">
        <f t="shared" si="8"/>
        <v>0</v>
      </c>
      <c r="H50" s="83">
        <f t="shared" si="8"/>
        <v>0</v>
      </c>
      <c r="I50" s="83">
        <f t="shared" si="8"/>
        <v>0</v>
      </c>
      <c r="J50" s="83">
        <f t="shared" si="8"/>
        <v>4</v>
      </c>
      <c r="K50" s="83">
        <f>SUM(K51:K53)</f>
        <v>0</v>
      </c>
      <c r="L50" s="83">
        <f>SUM(L51:L53)</f>
        <v>0</v>
      </c>
      <c r="M50" s="73">
        <f>SUM(M51:M53)</f>
        <v>9</v>
      </c>
    </row>
    <row r="51" spans="2:13" ht="12" customHeight="1">
      <c r="B51" s="41" t="s">
        <v>634</v>
      </c>
      <c r="C51" s="83">
        <v>0</v>
      </c>
      <c r="D51" s="83">
        <v>0</v>
      </c>
      <c r="E51" s="83">
        <v>2</v>
      </c>
      <c r="F51" s="83">
        <v>0</v>
      </c>
      <c r="G51" s="83">
        <v>0</v>
      </c>
      <c r="H51" s="83">
        <v>0</v>
      </c>
      <c r="I51" s="83">
        <v>0</v>
      </c>
      <c r="J51" s="83"/>
      <c r="K51" s="83">
        <v>0</v>
      </c>
      <c r="L51" s="83">
        <v>0</v>
      </c>
      <c r="M51" s="73">
        <f>SUM(C51:L51)</f>
        <v>2</v>
      </c>
    </row>
    <row r="52" spans="2:13" ht="12" customHeight="1">
      <c r="B52" s="41" t="s">
        <v>635</v>
      </c>
      <c r="C52" s="83">
        <v>1</v>
      </c>
      <c r="D52" s="83">
        <v>0</v>
      </c>
      <c r="E52" s="83">
        <v>0</v>
      </c>
      <c r="F52" s="83">
        <v>1</v>
      </c>
      <c r="G52" s="83">
        <v>0</v>
      </c>
      <c r="H52" s="83">
        <v>0</v>
      </c>
      <c r="I52" s="83">
        <v>0</v>
      </c>
      <c r="J52" s="83">
        <v>4</v>
      </c>
      <c r="K52" s="83">
        <v>0</v>
      </c>
      <c r="L52" s="83">
        <v>0</v>
      </c>
      <c r="M52" s="73">
        <f>SUM(C52:L52)</f>
        <v>6</v>
      </c>
    </row>
    <row r="53" spans="2:13" ht="12.75">
      <c r="B53" s="26" t="s">
        <v>50</v>
      </c>
      <c r="C53" s="83">
        <v>1</v>
      </c>
      <c r="D53" s="83">
        <v>0</v>
      </c>
      <c r="E53" s="83">
        <v>0</v>
      </c>
      <c r="F53" s="83">
        <v>0</v>
      </c>
      <c r="G53" s="83">
        <v>0</v>
      </c>
      <c r="H53" s="83">
        <v>0</v>
      </c>
      <c r="I53" s="83">
        <v>0</v>
      </c>
      <c r="J53" s="83">
        <v>0</v>
      </c>
      <c r="K53" s="83">
        <v>0</v>
      </c>
      <c r="L53" s="83">
        <v>0</v>
      </c>
      <c r="M53" s="73">
        <f>SUM(C53:L53)</f>
        <v>1</v>
      </c>
    </row>
    <row r="54" spans="3:13" ht="6" customHeight="1">
      <c r="C54" s="83"/>
      <c r="D54" s="83"/>
      <c r="E54" s="83"/>
      <c r="F54" s="83"/>
      <c r="G54" s="83"/>
      <c r="H54" s="83"/>
      <c r="I54" s="83"/>
      <c r="J54" s="83"/>
      <c r="K54" s="83"/>
      <c r="L54" s="83"/>
      <c r="M54" s="73"/>
    </row>
    <row r="55" spans="1:13" ht="12.75">
      <c r="A55" s="29" t="s">
        <v>51</v>
      </c>
      <c r="C55" s="83">
        <f aca="true" t="shared" si="9" ref="C55:L55">C56</f>
        <v>0</v>
      </c>
      <c r="D55" s="83">
        <f t="shared" si="9"/>
        <v>0</v>
      </c>
      <c r="E55" s="83">
        <f t="shared" si="9"/>
        <v>0</v>
      </c>
      <c r="F55" s="83">
        <f t="shared" si="9"/>
        <v>0</v>
      </c>
      <c r="G55" s="83">
        <f t="shared" si="9"/>
        <v>0</v>
      </c>
      <c r="H55" s="83">
        <f t="shared" si="9"/>
        <v>0</v>
      </c>
      <c r="I55" s="83">
        <f t="shared" si="9"/>
        <v>13</v>
      </c>
      <c r="J55" s="83">
        <f t="shared" si="9"/>
        <v>14</v>
      </c>
      <c r="K55" s="83">
        <f t="shared" si="9"/>
        <v>0</v>
      </c>
      <c r="L55" s="83">
        <f t="shared" si="9"/>
        <v>3</v>
      </c>
      <c r="M55" s="73">
        <f>SUM(C55:L55)</f>
        <v>30</v>
      </c>
    </row>
    <row r="56" spans="2:13" ht="12.75">
      <c r="B56" s="26" t="s">
        <v>51</v>
      </c>
      <c r="C56" s="83">
        <v>0</v>
      </c>
      <c r="D56" s="83">
        <v>0</v>
      </c>
      <c r="E56" s="83">
        <v>0</v>
      </c>
      <c r="F56" s="83">
        <v>0</v>
      </c>
      <c r="G56" s="83">
        <v>0</v>
      </c>
      <c r="H56" s="83">
        <v>0</v>
      </c>
      <c r="I56" s="83">
        <v>13</v>
      </c>
      <c r="J56" s="83">
        <v>14</v>
      </c>
      <c r="K56" s="83">
        <v>0</v>
      </c>
      <c r="L56" s="83">
        <v>3</v>
      </c>
      <c r="M56" s="73">
        <f>SUM(C56:L56)</f>
        <v>30</v>
      </c>
    </row>
    <row r="57" spans="3:13" ht="6" customHeight="1">
      <c r="C57" s="83"/>
      <c r="D57" s="83"/>
      <c r="E57" s="83"/>
      <c r="F57" s="83"/>
      <c r="G57" s="83"/>
      <c r="H57" s="83"/>
      <c r="I57" s="83"/>
      <c r="J57" s="83"/>
      <c r="K57" s="83"/>
      <c r="L57" s="83"/>
      <c r="M57" s="73"/>
    </row>
    <row r="58" spans="1:13" ht="12.75">
      <c r="A58" s="29" t="s">
        <v>52</v>
      </c>
      <c r="C58" s="83">
        <f>SUM(C59:C60)</f>
        <v>10</v>
      </c>
      <c r="D58" s="83">
        <f aca="true" t="shared" si="10" ref="D58:J58">SUM(D59:D60)</f>
        <v>7</v>
      </c>
      <c r="E58" s="83">
        <f t="shared" si="10"/>
        <v>6</v>
      </c>
      <c r="F58" s="83">
        <f t="shared" si="10"/>
        <v>6</v>
      </c>
      <c r="G58" s="83">
        <f t="shared" si="10"/>
        <v>1</v>
      </c>
      <c r="H58" s="83">
        <f t="shared" si="10"/>
        <v>66</v>
      </c>
      <c r="I58" s="83">
        <f t="shared" si="10"/>
        <v>0</v>
      </c>
      <c r="J58" s="83">
        <f t="shared" si="10"/>
        <v>236</v>
      </c>
      <c r="K58" s="83">
        <f>SUM(K59:K60)</f>
        <v>0</v>
      </c>
      <c r="L58" s="83">
        <f>SUM(L59:L60)</f>
        <v>0</v>
      </c>
      <c r="M58" s="73">
        <f>SUM(M59:M60)</f>
        <v>332</v>
      </c>
    </row>
    <row r="59" spans="2:13" ht="12.75">
      <c r="B59" s="26" t="s">
        <v>53</v>
      </c>
      <c r="C59" s="83">
        <v>0</v>
      </c>
      <c r="D59" s="83">
        <v>0</v>
      </c>
      <c r="E59" s="83">
        <v>0</v>
      </c>
      <c r="F59" s="83">
        <v>0</v>
      </c>
      <c r="G59" s="83">
        <v>0</v>
      </c>
      <c r="H59" s="83">
        <v>0</v>
      </c>
      <c r="I59" s="83">
        <v>0</v>
      </c>
      <c r="J59" s="83">
        <v>236</v>
      </c>
      <c r="K59" s="83">
        <v>0</v>
      </c>
      <c r="L59" s="83">
        <v>0</v>
      </c>
      <c r="M59" s="73">
        <f>SUM(C59:L59)</f>
        <v>236</v>
      </c>
    </row>
    <row r="60" spans="2:13" ht="12.75">
      <c r="B60" s="26" t="s">
        <v>54</v>
      </c>
      <c r="C60" s="83">
        <v>10</v>
      </c>
      <c r="D60" s="83">
        <v>7</v>
      </c>
      <c r="E60" s="83">
        <v>6</v>
      </c>
      <c r="F60" s="83">
        <v>6</v>
      </c>
      <c r="G60" s="83">
        <v>1</v>
      </c>
      <c r="H60" s="83">
        <v>66</v>
      </c>
      <c r="I60" s="83">
        <v>0</v>
      </c>
      <c r="J60" s="83">
        <v>0</v>
      </c>
      <c r="K60" s="83">
        <v>0</v>
      </c>
      <c r="L60" s="83">
        <v>0</v>
      </c>
      <c r="M60" s="73">
        <f>SUM(C60:L60)</f>
        <v>96</v>
      </c>
    </row>
  </sheetData>
  <sheetProtection/>
  <printOptions/>
  <pageMargins left="0.24" right="0.29" top="0.5" bottom="0.72" header="0.5" footer="0.5"/>
  <pageSetup horizontalDpi="600" verticalDpi="600" orientation="portrait" r:id="rId1"/>
  <headerFooter alignWithMargins="0">
    <oddFooter>&amp;C&amp;"Times New Roman,Regular"&amp;9- &amp;P+9 -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>
    <tabColor rgb="FFFF0000"/>
  </sheetPr>
  <dimension ref="A1:H25"/>
  <sheetViews>
    <sheetView showGridLines="0" zoomScalePageLayoutView="0" workbookViewId="0" topLeftCell="A1">
      <selection activeCell="G23" sqref="G23"/>
    </sheetView>
  </sheetViews>
  <sheetFormatPr defaultColWidth="4.140625" defaultRowHeight="12.75"/>
  <cols>
    <col min="1" max="1" width="2.140625" style="31" customWidth="1"/>
    <col min="2" max="2" width="15.00390625" style="31" customWidth="1"/>
    <col min="3" max="8" width="10.00390625" style="31" customWidth="1"/>
    <col min="9" max="9" width="5.421875" style="31" customWidth="1"/>
    <col min="10" max="240" width="4.140625" style="31" customWidth="1"/>
    <col min="241" max="16384" width="4.140625" style="31" customWidth="1"/>
  </cols>
  <sheetData>
    <row r="1" spans="1:8" ht="12">
      <c r="A1" s="30" t="s">
        <v>64</v>
      </c>
      <c r="B1" s="30"/>
      <c r="C1" s="30"/>
      <c r="D1" s="30"/>
      <c r="E1" s="30"/>
      <c r="F1" s="30"/>
      <c r="G1" s="30"/>
      <c r="H1" s="30"/>
    </row>
    <row r="2" spans="1:8" ht="12">
      <c r="A2" s="30"/>
      <c r="B2" s="30"/>
      <c r="C2" s="30"/>
      <c r="D2" s="30"/>
      <c r="E2" s="30"/>
      <c r="F2" s="30"/>
      <c r="G2" s="30"/>
      <c r="H2" s="30"/>
    </row>
    <row r="3" spans="1:8" ht="12">
      <c r="A3" s="30" t="s">
        <v>17</v>
      </c>
      <c r="B3" s="30"/>
      <c r="C3" s="30"/>
      <c r="D3" s="30"/>
      <c r="E3" s="30"/>
      <c r="F3" s="30"/>
      <c r="G3" s="30"/>
      <c r="H3" s="30"/>
    </row>
    <row r="4" spans="1:8" ht="12.75" customHeight="1">
      <c r="A4" s="32" t="s">
        <v>65</v>
      </c>
      <c r="B4" s="30"/>
      <c r="C4" s="30"/>
      <c r="D4" s="30"/>
      <c r="E4" s="30"/>
      <c r="F4" s="30"/>
      <c r="G4" s="30"/>
      <c r="H4" s="30"/>
    </row>
    <row r="5" spans="1:8" ht="12.75" customHeight="1">
      <c r="A5" s="32" t="s">
        <v>644</v>
      </c>
      <c r="B5" s="30"/>
      <c r="C5" s="30"/>
      <c r="D5" s="30"/>
      <c r="E5" s="30"/>
      <c r="F5" s="30"/>
      <c r="G5" s="30"/>
      <c r="H5" s="30"/>
    </row>
    <row r="6" spans="1:8" ht="12.75" customHeight="1">
      <c r="A6" s="32"/>
      <c r="B6" s="30"/>
      <c r="C6" s="30"/>
      <c r="D6" s="30"/>
      <c r="E6" s="30"/>
      <c r="F6" s="30"/>
      <c r="G6" s="30"/>
      <c r="H6" s="30"/>
    </row>
    <row r="7" spans="3:7" ht="12">
      <c r="C7" s="33" t="s">
        <v>58</v>
      </c>
      <c r="D7" s="34" t="s">
        <v>66</v>
      </c>
      <c r="E7" s="34" t="s">
        <v>67</v>
      </c>
      <c r="F7" s="34" t="s">
        <v>52</v>
      </c>
      <c r="G7" s="34" t="s">
        <v>68</v>
      </c>
    </row>
    <row r="8" spans="3:7" ht="12">
      <c r="C8" s="33" t="s">
        <v>60</v>
      </c>
      <c r="D8" s="34" t="s">
        <v>69</v>
      </c>
      <c r="E8" s="34" t="s">
        <v>69</v>
      </c>
      <c r="F8" s="34" t="s">
        <v>69</v>
      </c>
      <c r="G8" s="34" t="s">
        <v>69</v>
      </c>
    </row>
    <row r="9" spans="1:8" ht="12">
      <c r="A9" s="35"/>
      <c r="C9" s="36" t="s">
        <v>70</v>
      </c>
      <c r="D9" s="37" t="s">
        <v>71</v>
      </c>
      <c r="E9" s="37" t="s">
        <v>71</v>
      </c>
      <c r="F9" s="37" t="s">
        <v>72</v>
      </c>
      <c r="G9" s="37" t="s">
        <v>72</v>
      </c>
      <c r="H9" s="37" t="s">
        <v>5</v>
      </c>
    </row>
    <row r="10" spans="1:8" ht="12">
      <c r="A10" s="35" t="s">
        <v>577</v>
      </c>
      <c r="C10" s="36"/>
      <c r="D10" s="37"/>
      <c r="E10" s="37"/>
      <c r="F10" s="37"/>
      <c r="G10" s="37"/>
      <c r="H10" s="37"/>
    </row>
    <row r="11" spans="2:8" ht="12">
      <c r="B11" s="38" t="s">
        <v>13</v>
      </c>
      <c r="C11" s="70">
        <v>43</v>
      </c>
      <c r="D11" s="70">
        <v>7</v>
      </c>
      <c r="E11" s="70">
        <v>5</v>
      </c>
      <c r="F11" s="70">
        <v>0</v>
      </c>
      <c r="G11" s="71">
        <v>0</v>
      </c>
      <c r="H11" s="71">
        <f>SUM(C11:G11)</f>
        <v>55</v>
      </c>
    </row>
    <row r="12" spans="2:8" ht="12">
      <c r="B12" s="38" t="s">
        <v>11</v>
      </c>
      <c r="C12" s="70">
        <v>0</v>
      </c>
      <c r="D12" s="70">
        <v>8</v>
      </c>
      <c r="E12" s="70">
        <v>14</v>
      </c>
      <c r="F12" s="70">
        <v>0</v>
      </c>
      <c r="G12" s="71">
        <v>0</v>
      </c>
      <c r="H12" s="71">
        <f>SUM(C12:G12)</f>
        <v>22</v>
      </c>
    </row>
    <row r="13" spans="2:8" ht="12">
      <c r="B13" s="38" t="s">
        <v>10</v>
      </c>
      <c r="C13" s="70">
        <v>0</v>
      </c>
      <c r="D13" s="70">
        <v>4</v>
      </c>
      <c r="E13" s="70">
        <v>25</v>
      </c>
      <c r="F13" s="70">
        <v>0</v>
      </c>
      <c r="G13" s="71">
        <v>0</v>
      </c>
      <c r="H13" s="71">
        <f>SUM(C13:G13)</f>
        <v>29</v>
      </c>
    </row>
    <row r="14" spans="2:8" ht="12">
      <c r="B14" s="38" t="s">
        <v>9</v>
      </c>
      <c r="C14" s="70">
        <v>0</v>
      </c>
      <c r="D14" s="70">
        <v>4</v>
      </c>
      <c r="E14" s="70">
        <v>4</v>
      </c>
      <c r="F14" s="70">
        <v>18</v>
      </c>
      <c r="G14" s="71">
        <v>0</v>
      </c>
      <c r="H14" s="71">
        <f>SUM(C14:G14)</f>
        <v>26</v>
      </c>
    </row>
    <row r="15" spans="2:8" ht="12">
      <c r="B15" s="38" t="s">
        <v>6</v>
      </c>
      <c r="C15" s="70">
        <v>1</v>
      </c>
      <c r="D15" s="70">
        <v>61</v>
      </c>
      <c r="E15" s="70">
        <v>5</v>
      </c>
      <c r="F15" s="70">
        <v>0</v>
      </c>
      <c r="G15" s="71">
        <v>0</v>
      </c>
      <c r="H15" s="71">
        <f>SUM(C15:G15)</f>
        <v>67</v>
      </c>
    </row>
    <row r="16" spans="1:8" ht="12">
      <c r="A16" s="118" t="s">
        <v>73</v>
      </c>
      <c r="B16" s="118"/>
      <c r="C16" s="70">
        <f aca="true" t="shared" si="0" ref="C16:H16">SUM(C11:C15)</f>
        <v>44</v>
      </c>
      <c r="D16" s="70">
        <f t="shared" si="0"/>
        <v>84</v>
      </c>
      <c r="E16" s="70">
        <f t="shared" si="0"/>
        <v>53</v>
      </c>
      <c r="F16" s="70">
        <f t="shared" si="0"/>
        <v>18</v>
      </c>
      <c r="G16" s="70">
        <f t="shared" si="0"/>
        <v>0</v>
      </c>
      <c r="H16" s="70">
        <f t="shared" si="0"/>
        <v>199</v>
      </c>
    </row>
    <row r="17" spans="3:8" ht="12">
      <c r="C17" s="70"/>
      <c r="D17" s="70"/>
      <c r="E17" s="70"/>
      <c r="F17" s="70"/>
      <c r="G17" s="70"/>
      <c r="H17" s="70"/>
    </row>
    <row r="18" spans="1:8" ht="12">
      <c r="A18" s="35" t="s">
        <v>20</v>
      </c>
      <c r="B18" s="38"/>
      <c r="C18" s="70"/>
      <c r="D18" s="70"/>
      <c r="E18" s="70"/>
      <c r="F18" s="70"/>
      <c r="G18" s="70"/>
      <c r="H18" s="70"/>
    </row>
    <row r="19" spans="2:8" ht="12">
      <c r="B19" s="38" t="s">
        <v>7</v>
      </c>
      <c r="C19" s="70">
        <v>0</v>
      </c>
      <c r="D19" s="71">
        <v>0</v>
      </c>
      <c r="E19" s="71">
        <v>0</v>
      </c>
      <c r="F19" s="71">
        <v>245</v>
      </c>
      <c r="G19" s="71">
        <v>89</v>
      </c>
      <c r="H19" s="71">
        <f>SUM(C19:G19)</f>
        <v>334</v>
      </c>
    </row>
    <row r="20" spans="2:8" ht="12">
      <c r="B20" s="38" t="s">
        <v>12</v>
      </c>
      <c r="C20" s="70">
        <v>0</v>
      </c>
      <c r="D20" s="71">
        <v>0</v>
      </c>
      <c r="E20" s="71">
        <v>0</v>
      </c>
      <c r="F20" s="71">
        <v>11</v>
      </c>
      <c r="G20" s="71">
        <v>5</v>
      </c>
      <c r="H20" s="71">
        <f>SUM(C20:G20)</f>
        <v>16</v>
      </c>
    </row>
    <row r="21" spans="2:8" ht="12">
      <c r="B21" s="38" t="s">
        <v>8</v>
      </c>
      <c r="C21" s="70">
        <v>0</v>
      </c>
      <c r="D21" s="71">
        <v>0</v>
      </c>
      <c r="E21" s="71">
        <v>0</v>
      </c>
      <c r="F21" s="71">
        <v>16</v>
      </c>
      <c r="G21" s="71">
        <v>6</v>
      </c>
      <c r="H21" s="71">
        <f>SUM(C21:G21)</f>
        <v>22</v>
      </c>
    </row>
    <row r="22" spans="1:8" ht="12">
      <c r="A22" s="118" t="s">
        <v>74</v>
      </c>
      <c r="B22" s="118"/>
      <c r="C22" s="70">
        <f aca="true" t="shared" si="1" ref="C22:H22">SUM(C19:C21)</f>
        <v>0</v>
      </c>
      <c r="D22" s="70">
        <f t="shared" si="1"/>
        <v>0</v>
      </c>
      <c r="E22" s="70">
        <f t="shared" si="1"/>
        <v>0</v>
      </c>
      <c r="F22" s="70">
        <f t="shared" si="1"/>
        <v>272</v>
      </c>
      <c r="G22" s="70">
        <f t="shared" si="1"/>
        <v>100</v>
      </c>
      <c r="H22" s="70">
        <f t="shared" si="1"/>
        <v>372</v>
      </c>
    </row>
    <row r="23" spans="2:8" ht="12">
      <c r="B23" s="38"/>
      <c r="C23" s="70"/>
      <c r="D23" s="70"/>
      <c r="E23" s="70"/>
      <c r="F23" s="70"/>
      <c r="G23" s="70"/>
      <c r="H23" s="70"/>
    </row>
    <row r="24" spans="1:8" ht="12">
      <c r="A24" s="118" t="s">
        <v>5</v>
      </c>
      <c r="B24" s="118"/>
      <c r="C24" s="71">
        <f aca="true" t="shared" si="2" ref="C24:H24">C22+C16</f>
        <v>44</v>
      </c>
      <c r="D24" s="71">
        <f t="shared" si="2"/>
        <v>84</v>
      </c>
      <c r="E24" s="71">
        <f t="shared" si="2"/>
        <v>53</v>
      </c>
      <c r="F24" s="71">
        <f t="shared" si="2"/>
        <v>290</v>
      </c>
      <c r="G24" s="71">
        <f t="shared" si="2"/>
        <v>100</v>
      </c>
      <c r="H24" s="71">
        <f t="shared" si="2"/>
        <v>571</v>
      </c>
    </row>
    <row r="25" spans="3:8" ht="12">
      <c r="C25" s="39"/>
      <c r="D25" s="39"/>
      <c r="E25" s="39"/>
      <c r="F25" s="39"/>
      <c r="G25" s="39"/>
      <c r="H25" s="39"/>
    </row>
  </sheetData>
  <sheetProtection/>
  <mergeCells count="3">
    <mergeCell ref="A24:B24"/>
    <mergeCell ref="A16:B16"/>
    <mergeCell ref="A22:B22"/>
  </mergeCells>
  <printOptions horizontalCentered="1"/>
  <pageMargins left="1" right="1" top="1" bottom="0.7" header="0.5" footer="0.5"/>
  <pageSetup horizontalDpi="600" verticalDpi="600" orientation="portrait" r:id="rId1"/>
  <headerFooter alignWithMargins="0">
    <oddFooter>&amp;C&amp;"Times New Roman,Regular"&amp;9 - 11 -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Robin Gould,</cp:lastModifiedBy>
  <cp:lastPrinted>2010-08-23T20:54:36Z</cp:lastPrinted>
  <dcterms:created xsi:type="dcterms:W3CDTF">2004-08-20T19:55:43Z</dcterms:created>
  <dcterms:modified xsi:type="dcterms:W3CDTF">2011-08-12T16:46:41Z</dcterms:modified>
  <cp:category/>
  <cp:version/>
  <cp:contentType/>
  <cp:contentStatus/>
</cp:coreProperties>
</file>